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heckCompatibility="1" autoCompressPictures="0"/>
  <mc:AlternateContent xmlns:mc="http://schemas.openxmlformats.org/markup-compatibility/2006">
    <mc:Choice Requires="x15">
      <x15ac:absPath xmlns:x15ac="http://schemas.microsoft.com/office/spreadsheetml/2010/11/ac" url="/Users/sarahnixdorff/Desktop/"/>
    </mc:Choice>
  </mc:AlternateContent>
  <xr:revisionPtr revIDLastSave="0" documentId="8_{9124AF58-FBE1-9B47-B0BD-F7ADEF2C9BB0}" xr6:coauthVersionLast="47" xr6:coauthVersionMax="47" xr10:uidLastSave="{00000000-0000-0000-0000-000000000000}"/>
  <bookViews>
    <workbookView xWindow="0" yWindow="460" windowWidth="32540" windowHeight="19800" tabRatio="859" firstSheet="3" activeTab="13" xr2:uid="{00000000-000D-0000-FFFF-FFFF00000000}"/>
  </bookViews>
  <sheets>
    <sheet name="Protocol" sheetId="1" r:id="rId1"/>
    <sheet name="Weather" sheetId="7" r:id="rId2"/>
    <sheet name="Seeding Log" sheetId="5" r:id="rId3"/>
    <sheet name="Trial Comments" sheetId="17" r:id="rId4"/>
    <sheet name="Applications" sheetId="6" r:id="rId5"/>
    <sheet name="Phyto Ratings" sheetId="12" r:id="rId6"/>
    <sheet name="Lodging" sheetId="18" r:id="rId7"/>
    <sheet name="Soil Samples" sheetId="8" r:id="rId8"/>
    <sheet name="Yield" sheetId="15" r:id="rId9"/>
    <sheet name="Protein" sheetId="14" r:id="rId10"/>
    <sheet name="Oil Content" sheetId="13" r:id="rId11"/>
    <sheet name="2020 map" sheetId="2" r:id="rId12"/>
    <sheet name="2021 map" sheetId="3" r:id="rId13"/>
    <sheet name="2022 map" sheetId="4"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7" i="15" l="1"/>
  <c r="Q7" i="15" s="1"/>
  <c r="R7" i="15" s="1"/>
  <c r="S7" i="15" s="1"/>
  <c r="N6" i="15"/>
  <c r="Q6" i="15"/>
  <c r="R6" i="15" s="1"/>
  <c r="N3" i="15"/>
  <c r="Q3" i="15"/>
  <c r="R3" i="15" s="1"/>
  <c r="S3" i="15" s="1"/>
  <c r="N2" i="15"/>
  <c r="Q2" i="15"/>
  <c r="R2" i="15" s="1"/>
  <c r="K6" i="14"/>
  <c r="K5" i="14"/>
  <c r="E5" i="14"/>
  <c r="F5" i="13"/>
  <c r="N5" i="15"/>
  <c r="O6" i="15"/>
  <c r="P6" i="15"/>
  <c r="O7" i="15"/>
  <c r="P7" i="15"/>
  <c r="N4" i="15"/>
  <c r="L143" i="7"/>
  <c r="L113" i="7"/>
  <c r="L76" i="7"/>
  <c r="L41" i="7"/>
  <c r="L7" i="7"/>
  <c r="C13" i="13"/>
  <c r="K8" i="14"/>
  <c r="F6" i="13"/>
  <c r="F8" i="13" s="1"/>
  <c r="E6" i="14"/>
  <c r="E8" i="14"/>
  <c r="O2" i="15"/>
  <c r="P2" i="15"/>
  <c r="O3" i="15"/>
  <c r="P3" i="15"/>
  <c r="O4" i="15"/>
  <c r="P4" i="15"/>
  <c r="O5" i="15"/>
  <c r="P5" i="15"/>
  <c r="Q5" i="15"/>
  <c r="R5" i="15"/>
  <c r="S5" i="15" s="1"/>
  <c r="Q4" i="15"/>
  <c r="R4" i="15"/>
</calcChain>
</file>

<file path=xl/sharedStrings.xml><?xml version="1.0" encoding="utf-8"?>
<sst xmlns="http://schemas.openxmlformats.org/spreadsheetml/2006/main" count="1420" uniqueCount="428">
  <si>
    <t>Canola</t>
  </si>
  <si>
    <t>Oats</t>
  </si>
  <si>
    <t>2m</t>
  </si>
  <si>
    <t xml:space="preserve">Crop Aid Nutrition Field plan </t>
  </si>
  <si>
    <t>Barley</t>
  </si>
  <si>
    <t>10m</t>
  </si>
  <si>
    <t>6m</t>
  </si>
  <si>
    <t xml:space="preserve">Scenario 2 </t>
  </si>
  <si>
    <t xml:space="preserve">Canola </t>
  </si>
  <si>
    <t xml:space="preserve">*our plots are generally 2m wide so this will be a </t>
  </si>
  <si>
    <t xml:space="preserve">triple pass allowing for a few rows to be left </t>
  </si>
  <si>
    <t xml:space="preserve">on the outside and will have two yield </t>
  </si>
  <si>
    <t>data points for each plot so 8 yield data point</t>
  </si>
  <si>
    <t xml:space="preserve"> for each crop </t>
  </si>
  <si>
    <t xml:space="preserve">*with having barley plot as a 6m plot it allows </t>
  </si>
  <si>
    <t xml:space="preserve">for part of the plot to be taken as silage </t>
  </si>
  <si>
    <t>and the other part to still be combined for a yield</t>
  </si>
  <si>
    <t>year 2020</t>
  </si>
  <si>
    <t>Year 2021</t>
  </si>
  <si>
    <t>Year 2022</t>
  </si>
  <si>
    <t>SM AG RESEARCH LTD</t>
  </si>
  <si>
    <t>Date</t>
  </si>
  <si>
    <t>Spray Sheet for Trial:</t>
  </si>
  <si>
    <t>Applied By:</t>
  </si>
  <si>
    <t>Stephanie and Karen</t>
  </si>
  <si>
    <t>Application Timing</t>
  </si>
  <si>
    <t>Date and Time</t>
  </si>
  <si>
    <t>Air Temperature</t>
  </si>
  <si>
    <t>Wind Speed</t>
  </si>
  <si>
    <t>Wind Direction</t>
  </si>
  <si>
    <t xml:space="preserve">% Humidity </t>
  </si>
  <si>
    <t>% Cloud Cover</t>
  </si>
  <si>
    <t>slight 10</t>
  </si>
  <si>
    <t>Due Present</t>
  </si>
  <si>
    <t>no</t>
  </si>
  <si>
    <t>Soil Moisure</t>
  </si>
  <si>
    <t>good</t>
  </si>
  <si>
    <t>Soil Temperature</t>
  </si>
  <si>
    <t>Surface Condition</t>
  </si>
  <si>
    <t>Crop Stage</t>
  </si>
  <si>
    <t>Sprayer Information</t>
  </si>
  <si>
    <t>Sprayer Type</t>
  </si>
  <si>
    <t>Sprayer Width Size</t>
  </si>
  <si>
    <t>Sprayer Pressure</t>
  </si>
  <si>
    <t>40psi</t>
  </si>
  <si>
    <t>Nozzel Type</t>
  </si>
  <si>
    <t>John Deere</t>
  </si>
  <si>
    <t>Spray Volume</t>
  </si>
  <si>
    <t>Propellent</t>
  </si>
  <si>
    <t>Product Used and Rate</t>
  </si>
  <si>
    <t>Liberty 1.35l/ac</t>
  </si>
  <si>
    <t>Crop Aid</t>
  </si>
  <si>
    <t>PreBurn</t>
  </si>
  <si>
    <t>N</t>
  </si>
  <si>
    <t>Glyphosate 540 1.89l/ac</t>
  </si>
  <si>
    <t>good vol cereal weeds</t>
  </si>
  <si>
    <t>NA</t>
  </si>
  <si>
    <t>Hand boom</t>
  </si>
  <si>
    <t>3m</t>
  </si>
  <si>
    <t>2L</t>
  </si>
  <si>
    <t>C02</t>
  </si>
  <si>
    <t>Prestige A 0.13L/ac</t>
  </si>
  <si>
    <t>Prestige B 0.6L/ac</t>
  </si>
  <si>
    <t>Crop Aid React 1L/ac</t>
  </si>
  <si>
    <t>3-4lf cereals</t>
  </si>
  <si>
    <t>Notes: products mixed well together for application as well as clean out was easy to do no filmly residue on bottles or on the screens</t>
  </si>
  <si>
    <t>Phyto Evaluation</t>
  </si>
  <si>
    <t>100% = dead plant</t>
  </si>
  <si>
    <t>0%= healthy and happy</t>
  </si>
  <si>
    <t>Trial:</t>
  </si>
  <si>
    <t>Notes:</t>
  </si>
  <si>
    <t xml:space="preserve">Crop Aid </t>
  </si>
  <si>
    <t xml:space="preserve">phyto ratings based on a few days after application to make sure that plant is still healthy and happy with no phytotoxicity </t>
  </si>
  <si>
    <t>Crop Aid Plus 250ml/ac</t>
  </si>
  <si>
    <t>Seed Treating</t>
  </si>
  <si>
    <t>na</t>
  </si>
  <si>
    <t>Crop Aid Soil 100ml/bu</t>
  </si>
  <si>
    <t>ID</t>
  </si>
  <si>
    <t>% oil content</t>
  </si>
  <si>
    <t>Box 474</t>
  </si>
  <si>
    <t>St. Brieux SK S0K 3V0</t>
  </si>
  <si>
    <t>email sm.ag.research@gmail.com</t>
  </si>
  <si>
    <t>phone 306-920-8192</t>
  </si>
  <si>
    <t xml:space="preserve">SM AG RESEARCH LTD samples for % protein content analysis for Crop Aid </t>
  </si>
  <si>
    <t>SM AG RESEARCH LTD samples for % oil content analysis for Crop Aid</t>
  </si>
  <si>
    <t>Lodging Ratings</t>
  </si>
  <si>
    <t>Lodging was done on a 1-9 scale of 1 being standing straight up and 9 laying flat on the ground</t>
  </si>
  <si>
    <t>Seeding Log for Trial: ___________________________</t>
  </si>
  <si>
    <t>Company:</t>
  </si>
  <si>
    <t xml:space="preserve">GPS Coordinates: </t>
  </si>
  <si>
    <t>Protocol #:</t>
  </si>
  <si>
    <t>Land Location:</t>
  </si>
  <si>
    <t>Date Seeded:</t>
  </si>
  <si>
    <t>Previous Crop:</t>
  </si>
  <si>
    <t>Crop</t>
  </si>
  <si>
    <t>Variety</t>
  </si>
  <si>
    <t>Seeding Depth</t>
  </si>
  <si>
    <t>Seeding Rate</t>
  </si>
  <si>
    <t>7 lb/ac</t>
  </si>
  <si>
    <t>Fertilizer Blend</t>
  </si>
  <si>
    <t>Fertilizer Rate</t>
  </si>
  <si>
    <t>46-0-0</t>
  </si>
  <si>
    <t>13-16-10-10</t>
  </si>
  <si>
    <t>Soil Temp:</t>
  </si>
  <si>
    <t>Air Temp:</t>
  </si>
  <si>
    <t>Soil Moisture:</t>
  </si>
  <si>
    <t>Seeding</t>
  </si>
  <si>
    <t>INTERNATIONAL 620  </t>
  </si>
  <si>
    <t>Fabro Cone Drill</t>
  </si>
  <si>
    <t>40ft 8810 Bourgault</t>
  </si>
  <si>
    <t xml:space="preserve"> Equipment: </t>
  </si>
  <si>
    <t xml:space="preserve"> 8 Ft Press Seed Drill </t>
  </si>
  <si>
    <t>fert side/mid row</t>
  </si>
  <si>
    <t xml:space="preserve"> Midrow Banders Liquid Kit</t>
  </si>
  <si>
    <t>6 inch spacing</t>
  </si>
  <si>
    <t xml:space="preserve">9 inch spacing </t>
  </si>
  <si>
    <t>12 inch spacing</t>
  </si>
  <si>
    <t>Comments:</t>
  </si>
  <si>
    <t>3 year rotation</t>
  </si>
  <si>
    <t>latitude 52.585 and longitude 104.789</t>
  </si>
  <si>
    <t>SE 3 42 20 W2</t>
  </si>
  <si>
    <t>Austenson</t>
  </si>
  <si>
    <t>110 lb/ac midrow band</t>
  </si>
  <si>
    <t>150 lb/ac side band</t>
  </si>
  <si>
    <t>125lb/ac</t>
  </si>
  <si>
    <t>Herbicide</t>
  </si>
  <si>
    <t>Treated Samples</t>
  </si>
  <si>
    <t xml:space="preserve">Treated and untreated plots were applied same day and time </t>
  </si>
  <si>
    <t>oats, barley, canola</t>
  </si>
  <si>
    <t>Camden</t>
  </si>
  <si>
    <t>120lb/ac</t>
  </si>
  <si>
    <t>Date/Time</t>
  </si>
  <si>
    <t>Range</t>
  </si>
  <si>
    <t>Row</t>
  </si>
  <si>
    <t>Weight</t>
  </si>
  <si>
    <t>Moisture</t>
  </si>
  <si>
    <t>Test Weight</t>
  </si>
  <si>
    <t>Weather for SM AG RESEACH LTD DAVIS WEATHER STATION 52.558, -104.789</t>
  </si>
  <si>
    <t>October we finally had a killing frost mid month.</t>
  </si>
  <si>
    <t>Plot</t>
  </si>
  <si>
    <t>TRT</t>
  </si>
  <si>
    <t>UTC</t>
  </si>
  <si>
    <t>kg/ha</t>
  </si>
  <si>
    <t>bu/ac</t>
  </si>
  <si>
    <t>plots size</t>
  </si>
  <si>
    <t>m2</t>
  </si>
  <si>
    <t>oat conversion factor</t>
  </si>
  <si>
    <t>canola conversion factor</t>
  </si>
  <si>
    <t>barley conversion factor</t>
  </si>
  <si>
    <t>12-18km</t>
  </si>
  <si>
    <t>dry</t>
  </si>
  <si>
    <t>3-4lf canola</t>
  </si>
  <si>
    <t>6lf canola</t>
  </si>
  <si>
    <t>SE</t>
  </si>
  <si>
    <t>8-14km</t>
  </si>
  <si>
    <t>June 2nd</t>
  </si>
  <si>
    <t>June 23rd</t>
  </si>
  <si>
    <t>July 7th</t>
  </si>
  <si>
    <t>July 21st</t>
  </si>
  <si>
    <t>most certainly some moisture condition stresses occuring in the plant, noticed crop height</t>
  </si>
  <si>
    <t>Sept 3rd</t>
  </si>
  <si>
    <t>Sept 17th</t>
  </si>
  <si>
    <t>Rep 1 Canola</t>
  </si>
  <si>
    <t>Treatment</t>
  </si>
  <si>
    <t>Rep 2 Canola</t>
  </si>
  <si>
    <t>Rep 3 Canola</t>
  </si>
  <si>
    <t>Rep 4 Canola</t>
  </si>
  <si>
    <t>% Protein</t>
  </si>
  <si>
    <t xml:space="preserve">Weather Station SM AG Research LTD Davis </t>
  </si>
  <si>
    <t>June 25th Hail damage approx 10%</t>
  </si>
  <si>
    <t>Temp</t>
  </si>
  <si>
    <t xml:space="preserve">Temp </t>
  </si>
  <si>
    <t xml:space="preserve">wind </t>
  </si>
  <si>
    <t>total</t>
  </si>
  <si>
    <t>Unit</t>
  </si>
  <si>
    <t>min</t>
  </si>
  <si>
    <t>max</t>
  </si>
  <si>
    <t>average</t>
  </si>
  <si>
    <t>unit</t>
  </si>
  <si>
    <t>May-3-2022</t>
  </si>
  <si>
    <t>cm</t>
  </si>
  <si>
    <t>c</t>
  </si>
  <si>
    <t>MPH</t>
  </si>
  <si>
    <t>WSFIELD</t>
  </si>
  <si>
    <t>May-4-2022</t>
  </si>
  <si>
    <t>May-5-2022</t>
  </si>
  <si>
    <t>May-6-2022</t>
  </si>
  <si>
    <t>May-7-2022</t>
  </si>
  <si>
    <t>May-8-2022</t>
  </si>
  <si>
    <t>May-9-2022</t>
  </si>
  <si>
    <t>May-10-2022</t>
  </si>
  <si>
    <t>May-11-2022</t>
  </si>
  <si>
    <t>May-12-2022</t>
  </si>
  <si>
    <t>May-13-2022</t>
  </si>
  <si>
    <t>May-14-2022</t>
  </si>
  <si>
    <t>May-15-2022</t>
  </si>
  <si>
    <t>May-16-2022</t>
  </si>
  <si>
    <t>May-17-2022</t>
  </si>
  <si>
    <t>May-18-2022</t>
  </si>
  <si>
    <t>May-19-2022</t>
  </si>
  <si>
    <t>May-20-2022</t>
  </si>
  <si>
    <t>May-21-2022</t>
  </si>
  <si>
    <t>May-22-2022</t>
  </si>
  <si>
    <t>May-23-2022</t>
  </si>
  <si>
    <t>May-24-2022</t>
  </si>
  <si>
    <t>May-25-2022</t>
  </si>
  <si>
    <t>May-26-2022</t>
  </si>
  <si>
    <t>May-27-2022</t>
  </si>
  <si>
    <t>May-28-2022</t>
  </si>
  <si>
    <t>May-29-2022</t>
  </si>
  <si>
    <t>May-30-2022</t>
  </si>
  <si>
    <t>May-31-2022</t>
  </si>
  <si>
    <t>June-01-2022</t>
  </si>
  <si>
    <t>June-02-2022</t>
  </si>
  <si>
    <t>June-03-2022</t>
  </si>
  <si>
    <t>June-04-2022</t>
  </si>
  <si>
    <t>June-05-2022</t>
  </si>
  <si>
    <t>June-06-2022</t>
  </si>
  <si>
    <t>June-07-2022</t>
  </si>
  <si>
    <t>June-08-2022</t>
  </si>
  <si>
    <t>June-09-2022</t>
  </si>
  <si>
    <t>June-10-2022</t>
  </si>
  <si>
    <t>June-11-2022</t>
  </si>
  <si>
    <t>June-12-2022</t>
  </si>
  <si>
    <t>June-13-2022</t>
  </si>
  <si>
    <t>June-14-2022</t>
  </si>
  <si>
    <t>June-15-2022</t>
  </si>
  <si>
    <t>June-16-2022</t>
  </si>
  <si>
    <t>June-17-2022</t>
  </si>
  <si>
    <t>June-18-2022</t>
  </si>
  <si>
    <t>June-19-2022</t>
  </si>
  <si>
    <t>June-20-2022</t>
  </si>
  <si>
    <t>June-21-2022</t>
  </si>
  <si>
    <t>June-22-2022</t>
  </si>
  <si>
    <t>June-23-2022</t>
  </si>
  <si>
    <t>June-24-2022</t>
  </si>
  <si>
    <t>June-25-2022</t>
  </si>
  <si>
    <t>June-26-2022</t>
  </si>
  <si>
    <t>June-27-2022</t>
  </si>
  <si>
    <t>June-28-2022</t>
  </si>
  <si>
    <t>June-29-2022</t>
  </si>
  <si>
    <t>June-30-2022</t>
  </si>
  <si>
    <t>July-1-2022</t>
  </si>
  <si>
    <t>July-2-2022</t>
  </si>
  <si>
    <t>July-3-2022</t>
  </si>
  <si>
    <t>July-4-2022</t>
  </si>
  <si>
    <t>July-5-2022</t>
  </si>
  <si>
    <t>July-6-2022</t>
  </si>
  <si>
    <t>July-7-2022</t>
  </si>
  <si>
    <t>July-8-2022</t>
  </si>
  <si>
    <t>July-9-2022</t>
  </si>
  <si>
    <t>July-10-2022</t>
  </si>
  <si>
    <t>July-11-2022</t>
  </si>
  <si>
    <t>July-12-2022</t>
  </si>
  <si>
    <t>July-13-2022</t>
  </si>
  <si>
    <t>July-14-2022</t>
  </si>
  <si>
    <t>July-15-2022</t>
  </si>
  <si>
    <t>July-16-2022</t>
  </si>
  <si>
    <t>July-17-2022</t>
  </si>
  <si>
    <t>July-18-2022</t>
  </si>
  <si>
    <t>July-19-2022</t>
  </si>
  <si>
    <t>July-20-2022</t>
  </si>
  <si>
    <t>July-21-2022</t>
  </si>
  <si>
    <t>July-22-2022</t>
  </si>
  <si>
    <t>July-23-2022</t>
  </si>
  <si>
    <t>July-24-2022</t>
  </si>
  <si>
    <t>July-25-2022</t>
  </si>
  <si>
    <t>July-26-2022</t>
  </si>
  <si>
    <t>July-27-2022</t>
  </si>
  <si>
    <t>July-28-2022</t>
  </si>
  <si>
    <t>July-29-2022</t>
  </si>
  <si>
    <t>July-30-2022</t>
  </si>
  <si>
    <t>July-31-2022</t>
  </si>
  <si>
    <t>Aug-1-2022</t>
  </si>
  <si>
    <t>Aug-2-2022</t>
  </si>
  <si>
    <t>Aug-3-2022</t>
  </si>
  <si>
    <t>Aug-4-2022</t>
  </si>
  <si>
    <t>Aug-5-2022</t>
  </si>
  <si>
    <t>Aug-6-2022</t>
  </si>
  <si>
    <t>Aug-7-2022</t>
  </si>
  <si>
    <t>Aug-8-2022</t>
  </si>
  <si>
    <t>Aug-9-2022</t>
  </si>
  <si>
    <t>Aug-10-2022</t>
  </si>
  <si>
    <t>Aug-11-2022</t>
  </si>
  <si>
    <t>Aug-12-2022</t>
  </si>
  <si>
    <t>Aug-13-2022</t>
  </si>
  <si>
    <t>.</t>
  </si>
  <si>
    <t>Aug-14-2022</t>
  </si>
  <si>
    <t>Aug-15-2022</t>
  </si>
  <si>
    <t>Aug-16-2022</t>
  </si>
  <si>
    <t>Aug-17-2022</t>
  </si>
  <si>
    <t>Aug-18-2022</t>
  </si>
  <si>
    <t>Aug-19-2022</t>
  </si>
  <si>
    <t>Aug-20-2022</t>
  </si>
  <si>
    <t>Aug-21-2022</t>
  </si>
  <si>
    <t>Aug-22-2022</t>
  </si>
  <si>
    <t>Aug-23-2022</t>
  </si>
  <si>
    <t>Aug-24-2022</t>
  </si>
  <si>
    <t>Aug-25-2022</t>
  </si>
  <si>
    <t>Aug-26-2022</t>
  </si>
  <si>
    <t>Aug-27-2022</t>
  </si>
  <si>
    <t>Aug-28-2022</t>
  </si>
  <si>
    <t>Aug-29-2022</t>
  </si>
  <si>
    <t>Aug-30-2022</t>
  </si>
  <si>
    <t>Aug-31-2022</t>
  </si>
  <si>
    <t>Sept-1-2022</t>
  </si>
  <si>
    <t>Sept-2-2022</t>
  </si>
  <si>
    <t>Sept-3-2022</t>
  </si>
  <si>
    <t>Sept-4-2022</t>
  </si>
  <si>
    <t>Sept-5-2022</t>
  </si>
  <si>
    <t>Sept-6-2022</t>
  </si>
  <si>
    <t>Sept-7-2022</t>
  </si>
  <si>
    <t>Sept-8-2022</t>
  </si>
  <si>
    <t>Sept-9-2022</t>
  </si>
  <si>
    <t>Sept-10-2022</t>
  </si>
  <si>
    <t>Sept-11-2022</t>
  </si>
  <si>
    <t>Sept-12-2022</t>
  </si>
  <si>
    <t>Sept-13-2022</t>
  </si>
  <si>
    <t>Sept-14-2022</t>
  </si>
  <si>
    <t>Sept-15-2022</t>
  </si>
  <si>
    <t>Sept-16-2022</t>
  </si>
  <si>
    <t>Sept-17-2022</t>
  </si>
  <si>
    <t>Sept-18-2022</t>
  </si>
  <si>
    <t>Sept-19-2022</t>
  </si>
  <si>
    <t>Sept-20-2022</t>
  </si>
  <si>
    <t>Sept-21-2022</t>
  </si>
  <si>
    <t>Sept-22-2022</t>
  </si>
  <si>
    <t>Sept-23-2022</t>
  </si>
  <si>
    <t>Sept-24-2022</t>
  </si>
  <si>
    <t>Sept-25-2022</t>
  </si>
  <si>
    <t>Sept-26-2022</t>
  </si>
  <si>
    <t>Sept-27-2022</t>
  </si>
  <si>
    <t>Sept-28-2022</t>
  </si>
  <si>
    <t>Sept-29-2022</t>
  </si>
  <si>
    <t>Sept-30-2022</t>
  </si>
  <si>
    <t>Oct-1-2022</t>
  </si>
  <si>
    <t>Oct-2-2022</t>
  </si>
  <si>
    <t>Oct-3-2022</t>
  </si>
  <si>
    <t>Oct-4-2022</t>
  </si>
  <si>
    <t>Oct-5-2022</t>
  </si>
  <si>
    <t>Oct-6-2022</t>
  </si>
  <si>
    <t>Oct-7-2022</t>
  </si>
  <si>
    <t>Oct-8-2022</t>
  </si>
  <si>
    <t>Oct-9-2022</t>
  </si>
  <si>
    <t>Oct-10-2022</t>
  </si>
  <si>
    <t>Oct-11-2022</t>
  </si>
  <si>
    <t>Oct-12-2022</t>
  </si>
  <si>
    <t>Oct-13-2022</t>
  </si>
  <si>
    <t>Mid April to end of April The snow melt was early which ment for good for ground truthing and spring soil sampling.  Temperature was average for the month.</t>
  </si>
  <si>
    <t xml:space="preserve">May was cooler than the normal average for the time of year. The average rain fall for May 39mm and we received 90mm of rain in May. There was good ground moisture at 0.5 inch to 1 inch. The next frost period was til mid October. The average is 108 frost free days in our area is generally from May 24th to September 15th. </t>
  </si>
  <si>
    <t>June there was 90mm of rain for the month around the normal for the month. Lots of spraying happened durning this time.</t>
  </si>
  <si>
    <t>July was a dryer month with 45mm of rain for the month. It was very hot and dry with a few thunderstorms for the season. July is generally the month where we get lot of rain and high humidity which leads to good disease trials which we had decent pressures this year.</t>
  </si>
  <si>
    <t>August was the month we received 44mm of rain which helped podd fill.</t>
  </si>
  <si>
    <t>Sepetmber we recieved 25mm which made it easy for harvesting as we could just keep going from one crop to another and September was all frost free days which led to us desicate everything for ease of harvest.</t>
  </si>
  <si>
    <t>LL 345 pc</t>
  </si>
  <si>
    <t>0.5 inch</t>
  </si>
  <si>
    <t>May 18th</t>
  </si>
  <si>
    <t>8km/hr 15km/hr</t>
  </si>
  <si>
    <t>June 13th</t>
  </si>
  <si>
    <t xml:space="preserve">July 6th </t>
  </si>
  <si>
    <t>Aug 1st</t>
  </si>
  <si>
    <t>Aug 15th</t>
  </si>
  <si>
    <t>Sept 26th</t>
  </si>
  <si>
    <t>Weight kg</t>
  </si>
  <si>
    <t>Moisture %</t>
  </si>
  <si>
    <t>Test Weight kg/hl</t>
  </si>
  <si>
    <t>9/26/2022 1:57:40 PM</t>
  </si>
  <si>
    <t>9/26/2022 2:03:02 PM</t>
  </si>
  <si>
    <t>9/26/2022 2:03:49 PM</t>
  </si>
  <si>
    <t>9/26/2022 2:08:49 PM</t>
  </si>
  <si>
    <t>9/26/2022 2:09:27 PM</t>
  </si>
  <si>
    <t>9/26/2022 2:19:38 PM</t>
  </si>
  <si>
    <t>9/26/2022 2:20:25 PM</t>
  </si>
  <si>
    <t>9/26/2022 2:25:25 PM</t>
  </si>
  <si>
    <t>9/26/2022 2:26:08 PM</t>
  </si>
  <si>
    <t>9/26/2022 2:34:23 PM</t>
  </si>
  <si>
    <t>9/26/2022 2:35:07 PM</t>
  </si>
  <si>
    <t>9/26/2022 2:39:09 PM</t>
  </si>
  <si>
    <t>9/26/2022 1:58:45 PM</t>
  </si>
  <si>
    <t>9/26/2022 2:02:26 PM</t>
  </si>
  <si>
    <t>9/26/2022 2:04:50 PM</t>
  </si>
  <si>
    <t>9/26/2022 2:08:00 PM</t>
  </si>
  <si>
    <t>9/26/2022 2:10:07 PM</t>
  </si>
  <si>
    <t>9/26/2022 2:19:04 PM</t>
  </si>
  <si>
    <t>9/26/2022 2:21:13 PM</t>
  </si>
  <si>
    <t>9/26/2022 2:24:47 PM</t>
  </si>
  <si>
    <t>9/26/2022 2:26:47 PM</t>
  </si>
  <si>
    <t>9/26/2022 2:33:44 PM</t>
  </si>
  <si>
    <t>9/26/2022 2:35:49 PM</t>
  </si>
  <si>
    <t>9/26/2022 2:38:41 PM</t>
  </si>
  <si>
    <t>9/26/2022 1:59:23 PM</t>
  </si>
  <si>
    <t>9/26/2022 2:01:49 PM</t>
  </si>
  <si>
    <t>9/26/2022 2:05:27 PM</t>
  </si>
  <si>
    <t>9/26/2022 2:07:23 PM</t>
  </si>
  <si>
    <t>9/26/2022 2:12:30 PM</t>
  </si>
  <si>
    <t>9/26/2022 2:18:23 PM</t>
  </si>
  <si>
    <t>9/26/2022 2:22:00 PM</t>
  </si>
  <si>
    <t>9/26/2022 2:24:15 PM</t>
  </si>
  <si>
    <t>9/26/2022 2:27:25 PM</t>
  </si>
  <si>
    <t>9/26/2022 2:32:52 PM</t>
  </si>
  <si>
    <t>9/26/2022 2:36:19 PM</t>
  </si>
  <si>
    <t>9/26/2022 2:38:07 PM</t>
  </si>
  <si>
    <t>9/26/2022 2:00:10 PM</t>
  </si>
  <si>
    <t>9/26/2022 2:00:57 PM</t>
  </si>
  <si>
    <t>9/26/2022 2:06:06 PM</t>
  </si>
  <si>
    <t>9/26/2022 2:06:52 PM</t>
  </si>
  <si>
    <t>9/26/2022 2:17:06 PM</t>
  </si>
  <si>
    <t>9/26/2022 2:17:49 PM</t>
  </si>
  <si>
    <t>9/26/2022 2:22:38 PM</t>
  </si>
  <si>
    <t>9/26/2022 2:23:38 PM</t>
  </si>
  <si>
    <t>9/26/2022 2:31:30 PM</t>
  </si>
  <si>
    <t>9/26/2022 2:32:34 PM</t>
  </si>
  <si>
    <t>9/26/2022 2:36:54 PM</t>
  </si>
  <si>
    <t>9/26/2022 2:37:23 PM</t>
  </si>
  <si>
    <t>Oats rep 1</t>
  </si>
  <si>
    <t>Oats rep 2</t>
  </si>
  <si>
    <t>Oats rep 3</t>
  </si>
  <si>
    <t>Oats rep 4</t>
  </si>
  <si>
    <t>Barley Rep 1</t>
  </si>
  <si>
    <t>Barley Rep 2</t>
  </si>
  <si>
    <t>Barley Rep 3</t>
  </si>
  <si>
    <t>Barley Rep 4</t>
  </si>
  <si>
    <t>differnce</t>
  </si>
  <si>
    <t>canola</t>
  </si>
  <si>
    <t>barley</t>
  </si>
  <si>
    <t>oats</t>
  </si>
  <si>
    <t>Untreated plots</t>
  </si>
  <si>
    <t>Treated Plots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</si>
</sst>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sz val="14"/>
      <color theme="1"/>
      <name val="Calibri"/>
      <family val="2"/>
      <scheme val="minor"/>
    </font>
    <font>
      <sz val="11"/>
      <color rgb="FF000000"/>
      <name val="Calibri"/>
      <family val="2"/>
      <scheme val="minor"/>
    </font>
    <font>
      <b/>
      <sz val="14"/>
      <color theme="1"/>
      <name val="Calibri"/>
      <family val="2"/>
      <scheme val="minor"/>
    </font>
    <font>
      <sz val="8"/>
      <name val="Calibri"/>
      <family val="2"/>
      <scheme val="minor"/>
    </font>
  </fonts>
  <fills count="2">
    <fill>
      <patternFill patternType="none"/>
    </fill>
    <fill>
      <patternFill patternType="gray125"/>
    </fill>
  </fills>
  <borders count="5">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1">
    <xf numFmtId="0" fontId="0" fillId="0" borderId="0"/>
  </cellStyleXfs>
  <cellXfs count="20">
    <xf numFmtId="0" fontId="0" fillId="0" borderId="0" xfId="0"/>
    <xf numFmtId="0" fontId="0" fillId="0" borderId="1" xfId="0" applyBorder="1"/>
    <xf numFmtId="0" fontId="0" fillId="0" borderId="2" xfId="0" applyBorder="1"/>
    <xf numFmtId="0" fontId="1" fillId="0" borderId="0" xfId="0" applyFont="1"/>
    <xf numFmtId="0" fontId="0" fillId="0" borderId="3" xfId="0" applyBorder="1"/>
    <xf numFmtId="0" fontId="2" fillId="0" borderId="0" xfId="0" applyFont="1"/>
    <xf numFmtId="164" fontId="2" fillId="0" borderId="0" xfId="0" applyNumberFormat="1" applyFont="1"/>
    <xf numFmtId="0" fontId="2" fillId="0" borderId="3" xfId="0" applyFont="1" applyBorder="1"/>
    <xf numFmtId="164" fontId="2" fillId="0" borderId="3" xfId="0" applyNumberFormat="1" applyFont="1" applyBorder="1"/>
    <xf numFmtId="164" fontId="0" fillId="0" borderId="0" xfId="0" applyNumberFormat="1"/>
    <xf numFmtId="0" fontId="3" fillId="0" borderId="0" xfId="0" applyFont="1"/>
    <xf numFmtId="0" fontId="1" fillId="0" borderId="1" xfId="0" applyFont="1" applyBorder="1"/>
    <xf numFmtId="0" fontId="1" fillId="0" borderId="4" xfId="0" applyFont="1" applyBorder="1"/>
    <xf numFmtId="0" fontId="1" fillId="0" borderId="2" xfId="0" applyFont="1" applyBorder="1"/>
    <xf numFmtId="0" fontId="3" fillId="0" borderId="3" xfId="0" applyFont="1" applyBorder="1"/>
    <xf numFmtId="0" fontId="4" fillId="0" borderId="0" xfId="0" applyFont="1"/>
    <xf numFmtId="16" fontId="0" fillId="0" borderId="0" xfId="0" applyNumberFormat="1"/>
    <xf numFmtId="16" fontId="0" fillId="0" borderId="3" xfId="0" applyNumberFormat="1" applyBorder="1"/>
    <xf numFmtId="2" fontId="2" fillId="0" borderId="3" xfId="0" applyNumberFormat="1" applyFont="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57151</xdr:colOff>
      <xdr:row>0</xdr:row>
      <xdr:rowOff>85724</xdr:rowOff>
    </xdr:from>
    <xdr:to>
      <xdr:col>12</xdr:col>
      <xdr:colOff>152401</xdr:colOff>
      <xdr:row>27</xdr:row>
      <xdr:rowOff>66675</xdr:rowOff>
    </xdr:to>
    <xdr:sp macro="" textlink="">
      <xdr:nvSpPr>
        <xdr:cNvPr id="2" name="TextBox 1">
          <a:extLst>
            <a:ext uri="{FF2B5EF4-FFF2-40B4-BE49-F238E27FC236}">
              <a16:creationId xmlns:a16="http://schemas.microsoft.com/office/drawing/2014/main" id="{66BDFB2B-EDC5-40F8-8631-7A03884F6C59}"/>
            </a:ext>
          </a:extLst>
        </xdr:cNvPr>
        <xdr:cNvSpPr txBox="1"/>
      </xdr:nvSpPr>
      <xdr:spPr>
        <a:xfrm>
          <a:off x="57151" y="85724"/>
          <a:ext cx="7410450" cy="5124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solidFill>
                <a:schemeClr val="dk1"/>
              </a:solidFill>
              <a:effectLst/>
              <a:latin typeface="+mn-lt"/>
              <a:ea typeface="+mn-ea"/>
              <a:cs typeface="+mn-cs"/>
            </a:rPr>
            <a:t>Crop Aid Rotational Trial 2020-2022 (year 2021)</a:t>
          </a:r>
          <a:endParaRPr lang="en-CA" sz="1100">
            <a:solidFill>
              <a:schemeClr val="dk1"/>
            </a:solidFill>
            <a:effectLst/>
            <a:latin typeface="+mn-lt"/>
            <a:ea typeface="+mn-ea"/>
            <a:cs typeface="+mn-cs"/>
          </a:endParaRPr>
        </a:p>
        <a:p>
          <a:r>
            <a:rPr lang="en-CA" sz="1100" b="1" u="none" strike="noStrike">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For the conventional trials, the protocol is as follows:</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The rates for our products are as follows:</a:t>
          </a:r>
        </a:p>
        <a:p>
          <a:pPr lvl="0"/>
          <a:r>
            <a:rPr lang="en-CA" sz="1100" b="1">
              <a:solidFill>
                <a:schemeClr val="dk1"/>
              </a:solidFill>
              <a:effectLst/>
              <a:latin typeface="+mn-lt"/>
              <a:ea typeface="+mn-ea"/>
              <a:cs typeface="+mn-cs"/>
            </a:rPr>
            <a:t>Crop Aid Seed Plus -100ml/bushel</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Crop Aid Plus- . Applied in 2 passes of 250 ml/acre </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Crop Aid React 4-3-6-10   - 1 L/acre</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a:t>
          </a:r>
        </a:p>
        <a:p>
          <a:pPr lvl="0"/>
          <a:r>
            <a:rPr lang="en-CA" sz="1100" b="1">
              <a:solidFill>
                <a:schemeClr val="dk1"/>
              </a:solidFill>
              <a:effectLst/>
              <a:latin typeface="+mn-lt"/>
              <a:ea typeface="+mn-ea"/>
              <a:cs typeface="+mn-cs"/>
            </a:rPr>
            <a:t>The Crop Aid Seed Plus can be applied any time prior to seeding. Our product can be mixed with seed fungicides and inoculants. Rate is 100ml/bushel of treated seed. Mix 1:0.5 Crop Aid Seed Plus with water and lightly mist seeds. Do not soak seeds. Seeds should not be 100% wet, only partially cove</a:t>
          </a:r>
          <a:r>
            <a:rPr lang="en-CA" sz="1100">
              <a:solidFill>
                <a:schemeClr val="dk1"/>
              </a:solidFill>
              <a:effectLst/>
              <a:latin typeface="+mn-lt"/>
              <a:ea typeface="+mn-ea"/>
              <a:cs typeface="+mn-cs"/>
            </a:rPr>
            <a:t>red.</a:t>
          </a:r>
        </a:p>
        <a:p>
          <a:r>
            <a:rPr lang="en-CA" sz="1100">
              <a:solidFill>
                <a:schemeClr val="dk1"/>
              </a:solidFill>
              <a:effectLst/>
              <a:latin typeface="+mn-lt"/>
              <a:ea typeface="+mn-ea"/>
              <a:cs typeface="+mn-cs"/>
            </a:rPr>
            <a:t>For the </a:t>
          </a:r>
          <a:r>
            <a:rPr lang="en-CA" sz="1100" b="1">
              <a:solidFill>
                <a:schemeClr val="dk1"/>
              </a:solidFill>
              <a:effectLst/>
              <a:latin typeface="+mn-lt"/>
              <a:ea typeface="+mn-ea"/>
              <a:cs typeface="+mn-cs"/>
            </a:rPr>
            <a:t>Canola </a:t>
          </a:r>
          <a:r>
            <a:rPr lang="en-CA" sz="1100">
              <a:solidFill>
                <a:schemeClr val="dk1"/>
              </a:solidFill>
              <a:effectLst/>
              <a:latin typeface="+mn-lt"/>
              <a:ea typeface="+mn-ea"/>
              <a:cs typeface="+mn-cs"/>
            </a:rPr>
            <a:t>on our plots we would want:</a:t>
          </a:r>
        </a:p>
        <a:p>
          <a:pPr lvl="0"/>
          <a:r>
            <a:rPr lang="en-CA" sz="1100">
              <a:solidFill>
                <a:schemeClr val="dk1"/>
              </a:solidFill>
              <a:effectLst/>
              <a:latin typeface="+mn-lt"/>
              <a:ea typeface="+mn-ea"/>
              <a:cs typeface="+mn-cs"/>
            </a:rPr>
            <a:t>The </a:t>
          </a:r>
          <a:r>
            <a:rPr lang="en-CA" sz="1100" b="1">
              <a:solidFill>
                <a:schemeClr val="dk1"/>
              </a:solidFill>
              <a:effectLst/>
              <a:latin typeface="+mn-lt"/>
              <a:ea typeface="+mn-ea"/>
              <a:cs typeface="+mn-cs"/>
            </a:rPr>
            <a:t>Crop Aid Plus </a:t>
          </a:r>
          <a:r>
            <a:rPr lang="en-CA" sz="1100">
              <a:solidFill>
                <a:schemeClr val="dk1"/>
              </a:solidFill>
              <a:effectLst/>
              <a:latin typeface="+mn-lt"/>
              <a:ea typeface="+mn-ea"/>
              <a:cs typeface="+mn-cs"/>
            </a:rPr>
            <a:t>can be tanked mixed with the glyphosate with the pre seed burn off. The r</a:t>
          </a:r>
          <a:r>
            <a:rPr lang="en-CA" sz="1100" b="1">
              <a:solidFill>
                <a:schemeClr val="dk1"/>
              </a:solidFill>
              <a:effectLst/>
              <a:latin typeface="+mn-lt"/>
              <a:ea typeface="+mn-ea"/>
              <a:cs typeface="+mn-cs"/>
            </a:rPr>
            <a:t>ate of this application is 250 ml/acre</a:t>
          </a:r>
          <a:r>
            <a:rPr lang="en-CA" sz="1100">
              <a:solidFill>
                <a:schemeClr val="dk1"/>
              </a:solidFill>
              <a:effectLst/>
              <a:latin typeface="+mn-lt"/>
              <a:ea typeface="+mn-ea"/>
              <a:cs typeface="+mn-cs"/>
            </a:rPr>
            <a:t>. When filling for pre burn the Crop Aid Soil goes in last. </a:t>
          </a:r>
        </a:p>
        <a:p>
          <a:pPr lvl="0"/>
          <a:r>
            <a:rPr lang="en-CA" sz="1100">
              <a:solidFill>
                <a:schemeClr val="dk1"/>
              </a:solidFill>
              <a:effectLst/>
              <a:latin typeface="+mn-lt"/>
              <a:ea typeface="+mn-ea"/>
              <a:cs typeface="+mn-cs"/>
            </a:rPr>
            <a:t> When you are going to do the in crop herbicide application on the </a:t>
          </a:r>
          <a:r>
            <a:rPr lang="en-CA" sz="1100" b="1">
              <a:solidFill>
                <a:schemeClr val="dk1"/>
              </a:solidFill>
              <a:effectLst/>
              <a:latin typeface="+mn-lt"/>
              <a:ea typeface="+mn-ea"/>
              <a:cs typeface="+mn-cs"/>
            </a:rPr>
            <a:t>Canola</a:t>
          </a:r>
          <a:r>
            <a:rPr lang="en-CA" sz="1100">
              <a:solidFill>
                <a:schemeClr val="dk1"/>
              </a:solidFill>
              <a:effectLst/>
              <a:latin typeface="+mn-lt"/>
              <a:ea typeface="+mn-ea"/>
              <a:cs typeface="+mn-cs"/>
            </a:rPr>
            <a:t> you can add the </a:t>
          </a:r>
          <a:r>
            <a:rPr lang="en-CA" sz="1100" b="1">
              <a:solidFill>
                <a:schemeClr val="dk1"/>
              </a:solidFill>
              <a:effectLst/>
              <a:latin typeface="+mn-lt"/>
              <a:ea typeface="+mn-ea"/>
              <a:cs typeface="+mn-cs"/>
            </a:rPr>
            <a:t>Crop Aid React 4-3-6-10(1 L/acre) and a 2nd application of the Crop Aid Plus (250 ml/acre).</a:t>
          </a:r>
          <a:r>
            <a:rPr lang="en-CA" sz="1100">
              <a:solidFill>
                <a:schemeClr val="dk1"/>
              </a:solidFill>
              <a:effectLst/>
              <a:latin typeface="+mn-lt"/>
              <a:ea typeface="+mn-ea"/>
              <a:cs typeface="+mn-cs"/>
            </a:rPr>
            <a:t> T</a:t>
          </a:r>
          <a:r>
            <a:rPr lang="en-CA" sz="1100" b="1">
              <a:solidFill>
                <a:schemeClr val="dk1"/>
              </a:solidFill>
              <a:effectLst/>
              <a:latin typeface="+mn-lt"/>
              <a:ea typeface="+mn-ea"/>
              <a:cs typeface="+mn-cs"/>
            </a:rPr>
            <a:t>iming would be when the canola is cabbaging and has pretty good ground cover. Generally fits in with the 2nd herbicide application on the canola.</a:t>
          </a:r>
          <a:r>
            <a:rPr lang="en-CA" sz="1100">
              <a:solidFill>
                <a:schemeClr val="dk1"/>
              </a:solidFill>
              <a:effectLst/>
              <a:latin typeface="+mn-lt"/>
              <a:ea typeface="+mn-ea"/>
              <a:cs typeface="+mn-cs"/>
            </a:rPr>
            <a:t> When filling the sprayer, the Crop Aid React 4-3-6-10 and Crop Aid Plus can be added at the end with the Crop Aid Plus added last.</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For the</a:t>
          </a:r>
          <a:r>
            <a:rPr lang="en-CA" sz="1100" b="1">
              <a:solidFill>
                <a:schemeClr val="dk1"/>
              </a:solidFill>
              <a:effectLst/>
              <a:latin typeface="+mn-lt"/>
              <a:ea typeface="+mn-ea"/>
              <a:cs typeface="+mn-cs"/>
            </a:rPr>
            <a:t> Oats and Barley</a:t>
          </a:r>
          <a:r>
            <a:rPr lang="en-CA" sz="1100">
              <a:solidFill>
                <a:schemeClr val="dk1"/>
              </a:solidFill>
              <a:effectLst/>
              <a:latin typeface="+mn-lt"/>
              <a:ea typeface="+mn-ea"/>
              <a:cs typeface="+mn-cs"/>
            </a:rPr>
            <a:t> on our plots we would want:</a:t>
          </a:r>
        </a:p>
        <a:p>
          <a:pPr lvl="0"/>
          <a:r>
            <a:rPr lang="en-CA" sz="1100">
              <a:solidFill>
                <a:schemeClr val="dk1"/>
              </a:solidFill>
              <a:effectLst/>
              <a:latin typeface="+mn-lt"/>
              <a:ea typeface="+mn-ea"/>
              <a:cs typeface="+mn-cs"/>
            </a:rPr>
            <a:t>The </a:t>
          </a:r>
          <a:r>
            <a:rPr lang="en-CA" sz="1100" b="1">
              <a:solidFill>
                <a:schemeClr val="dk1"/>
              </a:solidFill>
              <a:effectLst/>
              <a:latin typeface="+mn-lt"/>
              <a:ea typeface="+mn-ea"/>
              <a:cs typeface="+mn-cs"/>
            </a:rPr>
            <a:t>Crop Aid Seed </a:t>
          </a:r>
          <a:r>
            <a:rPr lang="en-CA" sz="1100">
              <a:solidFill>
                <a:schemeClr val="dk1"/>
              </a:solidFill>
              <a:effectLst/>
              <a:latin typeface="+mn-lt"/>
              <a:ea typeface="+mn-ea"/>
              <a:cs typeface="+mn-cs"/>
            </a:rPr>
            <a:t>applied at the time of treating. Our product can be mixed with seed fungicides and innoculants. It can be applied anytime before seeding. Rate is 100ml/bushel of treated seed. See above instructions for seed application.</a:t>
          </a:r>
        </a:p>
        <a:p>
          <a:pPr lvl="0"/>
          <a:r>
            <a:rPr lang="en-CA" sz="1100">
              <a:solidFill>
                <a:schemeClr val="dk1"/>
              </a:solidFill>
              <a:effectLst/>
              <a:latin typeface="+mn-lt"/>
              <a:ea typeface="+mn-ea"/>
              <a:cs typeface="+mn-cs"/>
            </a:rPr>
            <a:t>The </a:t>
          </a:r>
          <a:r>
            <a:rPr lang="en-CA" sz="1100" b="1">
              <a:solidFill>
                <a:schemeClr val="dk1"/>
              </a:solidFill>
              <a:effectLst/>
              <a:latin typeface="+mn-lt"/>
              <a:ea typeface="+mn-ea"/>
              <a:cs typeface="+mn-cs"/>
            </a:rPr>
            <a:t>Crop Aid Plus </a:t>
          </a:r>
          <a:r>
            <a:rPr lang="en-CA" sz="1100">
              <a:solidFill>
                <a:schemeClr val="dk1"/>
              </a:solidFill>
              <a:effectLst/>
              <a:latin typeface="+mn-lt"/>
              <a:ea typeface="+mn-ea"/>
              <a:cs typeface="+mn-cs"/>
            </a:rPr>
            <a:t>can be tanked mixed with the glyphosate with the pre seed burn off. The rate of this application is 250 ml/acre. When filling for pre burn the Crop Aid Plus goes in last. </a:t>
          </a:r>
        </a:p>
        <a:p>
          <a:pPr lvl="0"/>
          <a:r>
            <a:rPr lang="en-CA" sz="1100">
              <a:solidFill>
                <a:schemeClr val="dk1"/>
              </a:solidFill>
              <a:effectLst/>
              <a:latin typeface="+mn-lt"/>
              <a:ea typeface="+mn-ea"/>
              <a:cs typeface="+mn-cs"/>
            </a:rPr>
            <a:t> When you are going to do the in crop herbicide on the Oats and Barley</a:t>
          </a:r>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you can add the</a:t>
          </a:r>
          <a:r>
            <a:rPr lang="en-CA" sz="1100" b="1">
              <a:solidFill>
                <a:schemeClr val="dk1"/>
              </a:solidFill>
              <a:effectLst/>
              <a:latin typeface="+mn-lt"/>
              <a:ea typeface="+mn-ea"/>
              <a:cs typeface="+mn-cs"/>
            </a:rPr>
            <a:t> Crop Aid React 4-3-6-10 (1 L/acre) and a 2nd application of the Crop Aid Plus(250 ml/acre)</a:t>
          </a:r>
          <a:r>
            <a:rPr lang="en-CA" sz="1100">
              <a:solidFill>
                <a:schemeClr val="dk1"/>
              </a:solidFill>
              <a:effectLst/>
              <a:latin typeface="+mn-lt"/>
              <a:ea typeface="+mn-ea"/>
              <a:cs typeface="+mn-cs"/>
            </a:rPr>
            <a:t>. When filling the sprayer, the Crop Aid Foliar Fertilizer and Crop Aid Plus can be added at the end with the Crop Aid Plus added last.</a:t>
          </a: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333376</xdr:colOff>
      <xdr:row>1</xdr:row>
      <xdr:rowOff>123825</xdr:rowOff>
    </xdr:from>
    <xdr:to>
      <xdr:col>16</xdr:col>
      <xdr:colOff>457200</xdr:colOff>
      <xdr:row>54</xdr:row>
      <xdr:rowOff>95250</xdr:rowOff>
    </xdr:to>
    <xdr:sp macro="" textlink="">
      <xdr:nvSpPr>
        <xdr:cNvPr id="2" name="TextBox 1">
          <a:extLst>
            <a:ext uri="{FF2B5EF4-FFF2-40B4-BE49-F238E27FC236}">
              <a16:creationId xmlns:a16="http://schemas.microsoft.com/office/drawing/2014/main" id="{D8B3C104-86A2-4122-8AD2-7B6079B893C2}"/>
            </a:ext>
          </a:extLst>
        </xdr:cNvPr>
        <xdr:cNvSpPr txBox="1"/>
      </xdr:nvSpPr>
      <xdr:spPr>
        <a:xfrm>
          <a:off x="333376" y="314325"/>
          <a:ext cx="9877424" cy="1006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Trial Site: Crop</a:t>
          </a:r>
          <a:r>
            <a:rPr lang="en-US" sz="1100" b="1" baseline="0">
              <a:solidFill>
                <a:schemeClr val="dk1"/>
              </a:solidFill>
              <a:effectLst/>
              <a:latin typeface="+mn-lt"/>
              <a:ea typeface="+mn-ea"/>
              <a:cs typeface="+mn-cs"/>
            </a:rPr>
            <a:t> Aid Trial</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 The trial was located on the north</a:t>
          </a:r>
          <a:r>
            <a:rPr lang="en-US" sz="1100" baseline="0">
              <a:solidFill>
                <a:schemeClr val="dk1"/>
              </a:solidFill>
              <a:effectLst/>
              <a:latin typeface="+mn-lt"/>
              <a:ea typeface="+mn-ea"/>
              <a:cs typeface="+mn-cs"/>
            </a:rPr>
            <a:t> east </a:t>
          </a:r>
          <a:r>
            <a:rPr lang="en-US" sz="1100">
              <a:solidFill>
                <a:schemeClr val="dk1"/>
              </a:solidFill>
              <a:effectLst/>
              <a:latin typeface="+mn-lt"/>
              <a:ea typeface="+mn-ea"/>
              <a:cs typeface="+mn-cs"/>
            </a:rPr>
            <a:t>end of the field SE 3 42 20 W2 in the RM of 399 Lake Lenore located near the town of St. Brieux Saskatchewan. GPS location of the trial as follows latitude 52.585 and longitude 104.789. Each plot was 6m by 10m and replicated 4 times in a randomized complete block design with three</a:t>
          </a:r>
          <a:r>
            <a:rPr lang="en-US" sz="1100" baseline="0">
              <a:solidFill>
                <a:schemeClr val="dk1"/>
              </a:solidFill>
              <a:effectLst/>
              <a:latin typeface="+mn-lt"/>
              <a:ea typeface="+mn-ea"/>
              <a:cs typeface="+mn-cs"/>
            </a:rPr>
            <a:t> different crops (barley, LL canola and oats). Crop roation for the field 2016 feed barley, 2017 RR canola, 2018 malt barley, 2019 RR canola, 2020 feed barley.</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Weather Comments:</a:t>
          </a:r>
          <a:endParaRPr lang="en-CA" sz="1100">
            <a:solidFill>
              <a:schemeClr val="dk1"/>
            </a:solidFill>
            <a:effectLst/>
            <a:latin typeface="+mn-lt"/>
            <a:ea typeface="+mn-ea"/>
            <a:cs typeface="+mn-cs"/>
          </a:endParaRPr>
        </a:p>
        <a:p>
          <a:r>
            <a:rPr lang="en-CA" sz="1100" b="0" i="0" u="none" strike="noStrike">
              <a:solidFill>
                <a:schemeClr val="dk1"/>
              </a:solidFill>
              <a:effectLst/>
              <a:latin typeface="+mn-lt"/>
              <a:ea typeface="+mn-ea"/>
              <a:cs typeface="+mn-cs"/>
            </a:rPr>
            <a:t>Weather for SM AG RESEACH LTD DAVIS WEATHER STATION 52.558, -104.789</a:t>
          </a:r>
          <a:r>
            <a:rPr lang="en-CA"/>
            <a:t> </a:t>
          </a:r>
          <a:r>
            <a:rPr lang="en-CA" sz="1100" b="0" i="0" u="none" strike="noStrike">
              <a:solidFill>
                <a:schemeClr val="dk1"/>
              </a:solidFill>
              <a:effectLst/>
              <a:latin typeface="+mn-lt"/>
              <a:ea typeface="+mn-ea"/>
              <a:cs typeface="+mn-cs"/>
            </a:rPr>
            <a:t>Mid April to end of April The snow melt was early which ment for good for ground truthing and spring soil sampling.  Temperature was average for the month.</a:t>
          </a:r>
          <a:r>
            <a:rPr lang="en-CA"/>
            <a:t> </a:t>
          </a:r>
          <a:r>
            <a:rPr lang="en-CA" sz="1100" b="0" i="0" u="none" strike="noStrike">
              <a:solidFill>
                <a:schemeClr val="dk1"/>
              </a:solidFill>
              <a:effectLst/>
              <a:latin typeface="+mn-lt"/>
              <a:ea typeface="+mn-ea"/>
              <a:cs typeface="+mn-cs"/>
            </a:rPr>
            <a:t>May was cooler than the normal average for the time of year. The average rain fall for May 39mm and we received 90mm of rain in May. There was good ground moisture at 0.5 inch to 1 inch. The next frost period was til mid October. The average is 108 frost free days in our area is generally from May 24th to September 15th. </a:t>
          </a:r>
          <a:r>
            <a:rPr lang="en-CA"/>
            <a:t> </a:t>
          </a:r>
          <a:r>
            <a:rPr lang="en-CA" sz="1100" b="0" i="0" u="none" strike="noStrike">
              <a:solidFill>
                <a:schemeClr val="dk1"/>
              </a:solidFill>
              <a:effectLst/>
              <a:latin typeface="+mn-lt"/>
              <a:ea typeface="+mn-ea"/>
              <a:cs typeface="+mn-cs"/>
            </a:rPr>
            <a:t>June there was 90mm of rain for the month around the normal for the month. Lots of spraying happened durning this time.</a:t>
          </a:r>
          <a:r>
            <a:rPr lang="en-CA"/>
            <a:t> </a:t>
          </a:r>
          <a:r>
            <a:rPr lang="en-CA" sz="1100" b="0" i="0" u="none" strike="noStrike">
              <a:solidFill>
                <a:schemeClr val="dk1"/>
              </a:solidFill>
              <a:effectLst/>
              <a:latin typeface="+mn-lt"/>
              <a:ea typeface="+mn-ea"/>
              <a:cs typeface="+mn-cs"/>
            </a:rPr>
            <a:t>July was a dryer month with 45mm of rain for the month. It was very hot and dry with a few thunderstorms for the season. July is generally the month where we get lot of rain and high humidity which leads to good disease trials which we had decent pressures this year.</a:t>
          </a:r>
          <a:r>
            <a:rPr lang="en-CA"/>
            <a:t> </a:t>
          </a:r>
          <a:r>
            <a:rPr lang="en-CA" sz="1100" b="0" i="0" u="none" strike="noStrike">
              <a:solidFill>
                <a:schemeClr val="dk1"/>
              </a:solidFill>
              <a:effectLst/>
              <a:latin typeface="+mn-lt"/>
              <a:ea typeface="+mn-ea"/>
              <a:cs typeface="+mn-cs"/>
            </a:rPr>
            <a:t>August was the month we received 44mm of rain which helped podd fill.</a:t>
          </a:r>
          <a:r>
            <a:rPr lang="en-CA"/>
            <a:t> </a:t>
          </a:r>
          <a:r>
            <a:rPr lang="en-CA" sz="1100" b="0" i="0" u="none" strike="noStrike">
              <a:solidFill>
                <a:schemeClr val="dk1"/>
              </a:solidFill>
              <a:effectLst/>
              <a:latin typeface="+mn-lt"/>
              <a:ea typeface="+mn-ea"/>
              <a:cs typeface="+mn-cs"/>
            </a:rPr>
            <a:t>Sepetmber we recieved 25mm which made it easy for harvesting as we could just keep going from one crop to another and September was all frost free days which led to us desicate everything for ease of harvest.</a:t>
          </a:r>
          <a:r>
            <a:rPr lang="en-CA"/>
            <a:t> </a:t>
          </a:r>
          <a:r>
            <a:rPr lang="en-CA" sz="1100" b="0" i="0" u="none" strike="noStrike">
              <a:solidFill>
                <a:schemeClr val="dk1"/>
              </a:solidFill>
              <a:effectLst/>
              <a:latin typeface="+mn-lt"/>
              <a:ea typeface="+mn-ea"/>
              <a:cs typeface="+mn-cs"/>
            </a:rPr>
            <a:t>October we finally had a killing frost mid month with snow to follow that just didnt leave for the rest of the season.</a:t>
          </a:r>
          <a:r>
            <a:rPr lang="en-CA"/>
            <a:t> </a:t>
          </a:r>
          <a:endParaRPr lang="en-CA" sz="1100" b="0" i="0" u="none" strike="noStrike">
            <a:solidFill>
              <a:schemeClr val="dk1"/>
            </a:solidFill>
            <a:effectLst/>
            <a:latin typeface="+mn-lt"/>
            <a:ea typeface="+mn-ea"/>
            <a:cs typeface="+mn-cs"/>
          </a:endParaRPr>
        </a:p>
        <a:p>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Application Comments: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Seeded the trial was seeded in the morning of May</a:t>
          </a:r>
          <a:r>
            <a:rPr lang="en-US" sz="1100" baseline="0">
              <a:solidFill>
                <a:schemeClr val="dk1"/>
              </a:solidFill>
              <a:effectLst/>
              <a:latin typeface="+mn-lt"/>
              <a:ea typeface="+mn-ea"/>
              <a:cs typeface="+mn-cs"/>
            </a:rPr>
            <a:t> 26th 2022 </a:t>
          </a:r>
          <a:r>
            <a:rPr lang="en-US" sz="1100">
              <a:solidFill>
                <a:schemeClr val="dk1"/>
              </a:solidFill>
              <a:effectLst/>
              <a:latin typeface="+mn-lt"/>
              <a:ea typeface="+mn-ea"/>
              <a:cs typeface="+mn-cs"/>
            </a:rPr>
            <a:t>at the 0.5-inch mark in the soil to ensure that the seed, Canola</a:t>
          </a:r>
          <a:r>
            <a:rPr lang="en-US" sz="1100" baseline="0">
              <a:solidFill>
                <a:schemeClr val="dk1"/>
              </a:solidFill>
              <a:effectLst/>
              <a:latin typeface="+mn-lt"/>
              <a:ea typeface="+mn-ea"/>
              <a:cs typeface="+mn-cs"/>
            </a:rPr>
            <a:t> Liberty L345PC, Barley Austenson and Oats Morgan</a:t>
          </a:r>
          <a:r>
            <a:rPr lang="en-US" sz="1100">
              <a:solidFill>
                <a:schemeClr val="dk1"/>
              </a:solidFill>
              <a:effectLst/>
              <a:latin typeface="+mn-lt"/>
              <a:ea typeface="+mn-ea"/>
              <a:cs typeface="+mn-cs"/>
            </a:rPr>
            <a:t>, would germinate well and the trial emerged on. Seed treating took part the day before seeding. Soil temperature was approx. 10 degrees at the time of seeding</a:t>
          </a:r>
          <a:r>
            <a:rPr lang="en-US" sz="1100" baseline="0">
              <a:solidFill>
                <a:schemeClr val="dk1"/>
              </a:solidFill>
              <a:effectLst/>
              <a:latin typeface="+mn-lt"/>
              <a:ea typeface="+mn-ea"/>
              <a:cs typeface="+mn-cs"/>
            </a:rPr>
            <a:t> which we directly seeded into last years stubble</a:t>
          </a:r>
          <a:r>
            <a:rPr lang="en-US" sz="1100">
              <a:solidFill>
                <a:schemeClr val="dk1"/>
              </a:solidFill>
              <a:effectLst/>
              <a:latin typeface="+mn-lt"/>
              <a:ea typeface="+mn-ea"/>
              <a:cs typeface="+mn-cs"/>
            </a:rPr>
            <a:t>. Each plot seeded area was 16.45m squared and then trimmed down to a harvested area size of 13.71m squared. We seeded with a Fabro plot seeder with 6 rows at 9 inches spacing. </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Foliar applications</a:t>
          </a:r>
          <a:r>
            <a:rPr lang="en-CA" sz="1100" baseline="0">
              <a:solidFill>
                <a:schemeClr val="dk1"/>
              </a:solidFill>
              <a:effectLst/>
              <a:latin typeface="+mn-lt"/>
              <a:ea typeface="+mn-ea"/>
              <a:cs typeface="+mn-cs"/>
            </a:rPr>
            <a:t> mixed with herbicide products were performed on May 18th preburn application, June 13th canola stage 1-2lf cereals 2-3lf and July 6th canola 6lf cereals 5-6lf with tillers. The product mixed well with the choosen herbicides and was an easy clean up with no residue left on the bottles or the screens of the nozzels.</a:t>
          </a:r>
          <a:endParaRPr lang="en-CA" sz="1100">
            <a:solidFill>
              <a:schemeClr val="dk1"/>
            </a:solidFill>
            <a:effectLst/>
            <a:latin typeface="+mn-lt"/>
            <a:ea typeface="+mn-ea"/>
            <a:cs typeface="+mn-cs"/>
          </a:endParaRPr>
        </a:p>
        <a:p>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Rating Description:</a:t>
          </a:r>
          <a:endParaRPr lang="en-CA" sz="1100">
            <a:solidFill>
              <a:schemeClr val="dk1"/>
            </a:solidFill>
            <a:effectLst/>
            <a:latin typeface="+mn-lt"/>
            <a:ea typeface="+mn-ea"/>
            <a:cs typeface="+mn-cs"/>
          </a:endParaRPr>
        </a:p>
        <a:p>
          <a:r>
            <a:rPr lang="en-CA" sz="1100" b="0" i="0" u="none" strike="noStrike">
              <a:solidFill>
                <a:schemeClr val="dk1"/>
              </a:solidFill>
              <a:effectLst/>
              <a:latin typeface="+mn-lt"/>
              <a:ea typeface="+mn-ea"/>
              <a:cs typeface="+mn-cs"/>
            </a:rPr>
            <a:t>Phytotoxicity rating</a:t>
          </a:r>
          <a:r>
            <a:rPr lang="en-CA" sz="1100" b="0" i="0" u="none" strike="noStrike" baseline="0">
              <a:solidFill>
                <a:schemeClr val="dk1"/>
              </a:solidFill>
              <a:effectLst/>
              <a:latin typeface="+mn-lt"/>
              <a:ea typeface="+mn-ea"/>
              <a:cs typeface="+mn-cs"/>
            </a:rPr>
            <a:t> scale was based on a percentage 0 indiciating a happy and healthy plant and 100 indiciating a dead plant, </a:t>
          </a:r>
          <a:r>
            <a:rPr lang="en-CA" sz="1100" b="0" i="0" u="none" strike="noStrike">
              <a:solidFill>
                <a:schemeClr val="dk1"/>
              </a:solidFill>
              <a:effectLst/>
              <a:latin typeface="+mn-lt"/>
              <a:ea typeface="+mn-ea"/>
              <a:cs typeface="+mn-cs"/>
            </a:rPr>
            <a:t>based on a few days to a week after application to make sure that plant is still healthy and happy with no phytotoxicity</a:t>
          </a:r>
          <a:r>
            <a:rPr lang="en-CA" sz="1100" b="0" i="0" u="none" strike="noStrike" baseline="0">
              <a:solidFill>
                <a:schemeClr val="dk1"/>
              </a:solidFill>
              <a:effectLst/>
              <a:latin typeface="+mn-lt"/>
              <a:ea typeface="+mn-ea"/>
              <a:cs typeface="+mn-cs"/>
            </a:rPr>
            <a:t> from the products (Crop Aid Soil, Crop Aid React, Crop Aid Plus) or the combination of products </a:t>
          </a:r>
          <a:r>
            <a:rPr lang="en-CA" sz="1100" b="0" i="0" baseline="0">
              <a:solidFill>
                <a:schemeClr val="dk1"/>
              </a:solidFill>
              <a:effectLst/>
              <a:latin typeface="+mn-lt"/>
              <a:ea typeface="+mn-ea"/>
              <a:cs typeface="+mn-cs"/>
            </a:rPr>
            <a:t>(Crop Aid Soil, Crop Aid React, Crop Aid Plus)</a:t>
          </a:r>
          <a:r>
            <a:rPr lang="en-CA" sz="1100" b="0" i="0" u="none" strike="noStrike" baseline="0">
              <a:solidFill>
                <a:schemeClr val="dk1"/>
              </a:solidFill>
              <a:effectLst/>
              <a:latin typeface="+mn-lt"/>
              <a:ea typeface="+mn-ea"/>
              <a:cs typeface="+mn-cs"/>
            </a:rPr>
            <a:t> and herbicides combined.</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Lodging was done on a 1-9 scale of 1 being standing straight up and 9 laying flat on the ground. </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Trial was straight cut combined with a Zurn 150 combine using the classic harvest master system on Sept 26th when the wheat was at hard dough stage. Data that was collect was overall plot weight in kg, test weight in kg/hl and moisture percent using a canola moisture curve. All rows were combined and the yield for each treatment for the had a total of 2 yield points per treatment. The harvested area was 16.47m squared and the harvest pattern was serpentine. There was no disease in the trial and the trial was not sprayed for any other pests beside the herbicide application listed above.</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Harvested seed samples were shipping to Seed Solutions Lab for protein testing.</a:t>
          </a:r>
          <a:endParaRPr lang="en-CA"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Results:</a:t>
          </a:r>
        </a:p>
        <a:p>
          <a:r>
            <a:rPr lang="en-CA" sz="1100" b="0" i="0">
              <a:solidFill>
                <a:schemeClr val="dk1"/>
              </a:solidFill>
              <a:effectLst/>
              <a:latin typeface="+mn-lt"/>
              <a:ea typeface="+mn-ea"/>
              <a:cs typeface="+mn-cs"/>
            </a:rPr>
            <a:t>There</a:t>
          </a:r>
          <a:r>
            <a:rPr lang="en-CA" sz="1100" b="0" i="0" baseline="0">
              <a:solidFill>
                <a:schemeClr val="dk1"/>
              </a:solidFill>
              <a:effectLst/>
              <a:latin typeface="+mn-lt"/>
              <a:ea typeface="+mn-ea"/>
              <a:cs typeface="+mn-cs"/>
            </a:rPr>
            <a:t> was</a:t>
          </a:r>
          <a:r>
            <a:rPr lang="en-CA" sz="1100" b="0" i="0">
              <a:solidFill>
                <a:schemeClr val="dk1"/>
              </a:solidFill>
              <a:effectLst/>
              <a:latin typeface="+mn-lt"/>
              <a:ea typeface="+mn-ea"/>
              <a:cs typeface="+mn-cs"/>
            </a:rPr>
            <a:t> no phytotoxicity</a:t>
          </a:r>
          <a:r>
            <a:rPr lang="en-CA" sz="1100" b="0" i="0" baseline="0">
              <a:solidFill>
                <a:schemeClr val="dk1"/>
              </a:solidFill>
              <a:effectLst/>
              <a:latin typeface="+mn-lt"/>
              <a:ea typeface="+mn-ea"/>
              <a:cs typeface="+mn-cs"/>
            </a:rPr>
            <a:t> on the crops from the products (Crop Aid Soil, Crop Aid React, Crop Aid Plus) or the combination of products (Crop Aid Soil, Crop Aid React, Crop Aid Plus) and herbicides combined on the crops. </a:t>
          </a:r>
        </a:p>
        <a:p>
          <a:r>
            <a:rPr lang="en-CA" sz="1100" b="0" i="0" baseline="0">
              <a:solidFill>
                <a:schemeClr val="dk1"/>
              </a:solidFill>
              <a:effectLst/>
              <a:latin typeface="+mn-lt"/>
              <a:ea typeface="+mn-ea"/>
              <a:cs typeface="+mn-cs"/>
            </a:rPr>
            <a:t>The crops emerged a day earlier than the average timing for the crops for the area as well as the crop emergence was even and crop stand was right on par for our target plant counts. Canola stand average count was 7 plants per square foot, oat stand average count 24 plants per square foot and barley stand averasge count 25 plants per square foot. </a:t>
          </a:r>
        </a:p>
        <a:p>
          <a:r>
            <a:rPr lang="en-CA" sz="1100" b="0" i="0" baseline="0">
              <a:solidFill>
                <a:schemeClr val="dk1"/>
              </a:solidFill>
              <a:effectLst/>
              <a:latin typeface="+mn-lt"/>
              <a:ea typeface="+mn-ea"/>
              <a:cs typeface="+mn-cs"/>
            </a:rPr>
            <a:t>Lodging was relatively normal for the crop and stage of harvest.</a:t>
          </a:r>
        </a:p>
        <a:p>
          <a:pPr marL="0" marR="0" lvl="0" indent="0" defTabSz="914400" eaLnBrk="1" fontAlgn="auto" latinLnBrk="0" hangingPunct="1">
            <a:lnSpc>
              <a:spcPct val="100000"/>
            </a:lnSpc>
            <a:spcBef>
              <a:spcPts val="0"/>
            </a:spcBef>
            <a:spcAft>
              <a:spcPts val="0"/>
            </a:spcAft>
            <a:buClrTx/>
            <a:buSzTx/>
            <a:buFontTx/>
            <a:buNone/>
            <a:tabLst/>
            <a:defRPr/>
          </a:pPr>
          <a:r>
            <a:rPr lang="en-CA" sz="1100" b="0" i="0" baseline="0">
              <a:solidFill>
                <a:schemeClr val="dk1"/>
              </a:solidFill>
              <a:effectLst/>
              <a:latin typeface="+mn-lt"/>
              <a:ea typeface="+mn-ea"/>
              <a:cs typeface="+mn-cs"/>
            </a:rPr>
            <a:t>Barley protein analysis in the treated vaired range was 0.93% in protein levels. The oil content of the canola analysis in the treated varied 0.05%. The Barley protein average in the treated vs the untreated difference is 0.26%. The canola oil content average in the treated vs the untreated difference is 0.03%.</a:t>
          </a:r>
        </a:p>
        <a:p>
          <a:r>
            <a:rPr lang="en-CA" sz="1100" b="0" i="0" baseline="0">
              <a:solidFill>
                <a:schemeClr val="dk1"/>
              </a:solidFill>
              <a:effectLst/>
              <a:latin typeface="+mn-lt"/>
              <a:ea typeface="+mn-ea"/>
              <a:cs typeface="+mn-cs"/>
            </a:rPr>
            <a:t>The yield in bu/ac for the canola treated plots averaged 54 bu/ac which is 8 bu/ac higher than the untreated check plots average of 46 bu/ac. The yield in bu/ac for the barley treated plots averaged 91 bu/ac which is 7 bu/ac higher than the untreated check plots average of 91 bu/ac. The yield in bu/ac for the oat treated plots averaged 84 bu/ac which is 6 bu/ac higher than the untreated check plots average of 78 bu/ac.  </a:t>
          </a:r>
          <a:endParaRPr lang="en-CA">
            <a:effectLst/>
          </a:endParaRPr>
        </a:p>
        <a:p>
          <a:r>
            <a:rPr lang="en-CA" sz="1100" b="0" i="0" baseline="0">
              <a:solidFill>
                <a:schemeClr val="dk1"/>
              </a:solidFill>
              <a:effectLst/>
              <a:latin typeface="+mn-lt"/>
              <a:ea typeface="+mn-ea"/>
              <a:cs typeface="+mn-cs"/>
            </a:rPr>
            <a:t>These yield are much more normal than what we had seen last year with the dry condictions and poor yields overall in Western Canada.</a:t>
          </a:r>
          <a:endParaRPr lang="en-CA">
            <a:effectLst/>
          </a:endParaRPr>
        </a:p>
        <a:p>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Conclusions: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Overall conclusions the weather cooperated well for the majority, the hail damage was around 25-40% on</a:t>
          </a:r>
          <a:r>
            <a:rPr lang="en-US" sz="1100" baseline="0">
              <a:solidFill>
                <a:schemeClr val="dk1"/>
              </a:solidFill>
              <a:effectLst/>
              <a:latin typeface="+mn-lt"/>
              <a:ea typeface="+mn-ea"/>
              <a:cs typeface="+mn-cs"/>
            </a:rPr>
            <a:t> that particular field on the barley that we had growing next to the trial according to the adjuster. The</a:t>
          </a:r>
          <a:r>
            <a:rPr lang="en-US" sz="1100">
              <a:solidFill>
                <a:schemeClr val="dk1"/>
              </a:solidFill>
              <a:effectLst/>
              <a:latin typeface="+mn-lt"/>
              <a:ea typeface="+mn-ea"/>
              <a:cs typeface="+mn-cs"/>
            </a:rPr>
            <a:t> successful trial in its first</a:t>
          </a:r>
          <a:r>
            <a:rPr lang="en-US" sz="1100" baseline="0">
              <a:solidFill>
                <a:schemeClr val="dk1"/>
              </a:solidFill>
              <a:effectLst/>
              <a:latin typeface="+mn-lt"/>
              <a:ea typeface="+mn-ea"/>
              <a:cs typeface="+mn-cs"/>
            </a:rPr>
            <a:t> year out of a three year study</a:t>
          </a:r>
          <a:r>
            <a:rPr lang="en-US" sz="1100">
              <a:solidFill>
                <a:schemeClr val="dk1"/>
              </a:solidFill>
              <a:effectLst/>
              <a:latin typeface="+mn-lt"/>
              <a:ea typeface="+mn-ea"/>
              <a:cs typeface="+mn-cs"/>
            </a:rPr>
            <a:t> with interesting data points that may not</a:t>
          </a:r>
          <a:r>
            <a:rPr lang="en-US" sz="1100" baseline="0">
              <a:solidFill>
                <a:schemeClr val="dk1"/>
              </a:solidFill>
              <a:effectLst/>
              <a:latin typeface="+mn-lt"/>
              <a:ea typeface="+mn-ea"/>
              <a:cs typeface="+mn-cs"/>
            </a:rPr>
            <a:t> be similar to year 2021 do due to the different growing conditions that crops faced with frost and dry conditions but with the year 2022 being more average the years 2020 and 2022 show that there is a signifacnt yield increase over time to the areas of the field being treated comapred to the areas of the field not being treated. There is a steady incline in yield for year to year that we can see across the three crops.</a:t>
          </a:r>
          <a:endParaRPr lang="en-CA"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0</xdr:row>
      <xdr:rowOff>171450</xdr:rowOff>
    </xdr:from>
    <xdr:to>
      <xdr:col>20</xdr:col>
      <xdr:colOff>19050</xdr:colOff>
      <xdr:row>18</xdr:row>
      <xdr:rowOff>38099</xdr:rowOff>
    </xdr:to>
    <xdr:sp macro="" textlink="">
      <xdr:nvSpPr>
        <xdr:cNvPr id="2" name="TextBox 1">
          <a:extLst>
            <a:ext uri="{FF2B5EF4-FFF2-40B4-BE49-F238E27FC236}">
              <a16:creationId xmlns:a16="http://schemas.microsoft.com/office/drawing/2014/main" id="{18E63241-17B4-4C59-92AB-188F2DE5A0AD}"/>
            </a:ext>
          </a:extLst>
        </xdr:cNvPr>
        <xdr:cNvSpPr txBox="1"/>
      </xdr:nvSpPr>
      <xdr:spPr>
        <a:xfrm>
          <a:off x="10515600" y="171450"/>
          <a:ext cx="1695450" cy="329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opLeftCell="A19" workbookViewId="0">
      <selection activeCell="O36" sqref="O36"/>
    </sheetView>
  </sheetViews>
  <sheetFormatPr baseColWidth="10" defaultColWidth="8.83203125" defaultRowHeight="15" x14ac:dyDescent="0.2"/>
  <sheetData/>
  <phoneticPr fontId="5" type="noConversion"/>
  <pageMargins left="0.7" right="0.7" top="0.75" bottom="0.75" header="0.3" footer="0.3"/>
  <pageSetup scale="73" fitToHeight="0"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workbookViewId="0">
      <selection activeCell="A15" sqref="A15"/>
    </sheetView>
  </sheetViews>
  <sheetFormatPr baseColWidth="10" defaultColWidth="8.83203125" defaultRowHeight="15" x14ac:dyDescent="0.2"/>
  <cols>
    <col min="1" max="1" width="15.6640625" customWidth="1"/>
    <col min="2" max="2" width="12.6640625" style="9" bestFit="1" customWidth="1"/>
    <col min="3" max="3" width="11.83203125" bestFit="1" customWidth="1"/>
    <col min="4" max="4" width="12.6640625" bestFit="1" customWidth="1"/>
    <col min="5" max="5" width="11.83203125" bestFit="1" customWidth="1"/>
    <col min="7" max="7" width="15" bestFit="1" customWidth="1"/>
    <col min="8" max="8" width="12.6640625" bestFit="1" customWidth="1"/>
    <col min="9" max="10" width="11.83203125" bestFit="1" customWidth="1"/>
    <col min="11" max="11" width="12.6640625" bestFit="1" customWidth="1"/>
    <col min="12" max="13" width="11.83203125" bestFit="1" customWidth="1"/>
  </cols>
  <sheetData>
    <row r="1" spans="1:11" ht="19" x14ac:dyDescent="0.25">
      <c r="A1" s="5" t="s">
        <v>83</v>
      </c>
      <c r="B1" s="6"/>
      <c r="C1" s="5"/>
    </row>
    <row r="2" spans="1:11" ht="19" x14ac:dyDescent="0.25">
      <c r="A2" s="5"/>
      <c r="B2" s="6"/>
      <c r="C2" s="5"/>
    </row>
    <row r="3" spans="1:11" ht="19" x14ac:dyDescent="0.25">
      <c r="A3" s="15"/>
      <c r="B3" s="6"/>
      <c r="C3" s="5"/>
    </row>
    <row r="4" spans="1:11" ht="19" x14ac:dyDescent="0.25">
      <c r="A4" s="7" t="s">
        <v>77</v>
      </c>
      <c r="B4" s="7" t="s">
        <v>163</v>
      </c>
      <c r="C4" s="8" t="s">
        <v>167</v>
      </c>
      <c r="D4" s="5" t="s">
        <v>163</v>
      </c>
      <c r="E4" s="6" t="s">
        <v>167</v>
      </c>
      <c r="G4" s="7" t="s">
        <v>77</v>
      </c>
      <c r="H4" s="7" t="s">
        <v>163</v>
      </c>
      <c r="I4" s="8" t="s">
        <v>167</v>
      </c>
      <c r="J4" s="5" t="s">
        <v>163</v>
      </c>
      <c r="K4" s="6" t="s">
        <v>167</v>
      </c>
    </row>
    <row r="5" spans="1:11" ht="19" x14ac:dyDescent="0.25">
      <c r="A5" s="7" t="s">
        <v>414</v>
      </c>
      <c r="B5" s="7" t="s">
        <v>141</v>
      </c>
      <c r="C5" s="18">
        <v>12.63</v>
      </c>
      <c r="D5" t="s">
        <v>141</v>
      </c>
      <c r="E5" s="19">
        <f>AVERAGE(C5,C7,C9,C11)</f>
        <v>12.462500000000002</v>
      </c>
      <c r="G5" s="7" t="s">
        <v>418</v>
      </c>
      <c r="H5" s="7" t="s">
        <v>141</v>
      </c>
      <c r="I5" s="18">
        <v>11.77</v>
      </c>
      <c r="J5" t="s">
        <v>141</v>
      </c>
      <c r="K5" s="19">
        <f>AVERAGE(I5,I7,I9,I11)</f>
        <v>11.785</v>
      </c>
    </row>
    <row r="6" spans="1:11" ht="19" x14ac:dyDescent="0.25">
      <c r="A6" s="7" t="s">
        <v>414</v>
      </c>
      <c r="B6" s="7" t="s">
        <v>140</v>
      </c>
      <c r="C6" s="18">
        <v>12.51</v>
      </c>
      <c r="D6" t="s">
        <v>140</v>
      </c>
      <c r="E6" s="19">
        <f>AVERAGE(C6,C8,C10,C12)</f>
        <v>12.497499999999999</v>
      </c>
      <c r="G6" s="7" t="s">
        <v>418</v>
      </c>
      <c r="H6" s="7" t="s">
        <v>140</v>
      </c>
      <c r="I6" s="18">
        <v>12.51</v>
      </c>
      <c r="J6" t="s">
        <v>140</v>
      </c>
      <c r="K6" s="19">
        <f>AVERAGE(I6,I8,I10,I12)</f>
        <v>12.045000000000002</v>
      </c>
    </row>
    <row r="7" spans="1:11" ht="19" x14ac:dyDescent="0.25">
      <c r="A7" s="7" t="s">
        <v>415</v>
      </c>
      <c r="B7" s="7" t="s">
        <v>141</v>
      </c>
      <c r="C7" s="18">
        <v>12.67</v>
      </c>
      <c r="G7" s="7" t="s">
        <v>419</v>
      </c>
      <c r="H7" s="7" t="s">
        <v>141</v>
      </c>
      <c r="I7" s="18">
        <v>11.89</v>
      </c>
    </row>
    <row r="8" spans="1:11" ht="19" x14ac:dyDescent="0.25">
      <c r="A8" s="7" t="s">
        <v>415</v>
      </c>
      <c r="B8" s="7" t="s">
        <v>140</v>
      </c>
      <c r="C8" s="18">
        <v>12.59</v>
      </c>
      <c r="E8" s="19">
        <f>E6-E5</f>
        <v>3.4999999999996589E-2</v>
      </c>
      <c r="G8" s="7" t="s">
        <v>419</v>
      </c>
      <c r="H8" s="7" t="s">
        <v>140</v>
      </c>
      <c r="I8" s="18">
        <v>12.27</v>
      </c>
      <c r="K8" s="19">
        <f>K6-K5</f>
        <v>0.26000000000000156</v>
      </c>
    </row>
    <row r="9" spans="1:11" ht="19" x14ac:dyDescent="0.25">
      <c r="A9" s="7" t="s">
        <v>416</v>
      </c>
      <c r="B9" s="7" t="s">
        <v>141</v>
      </c>
      <c r="C9" s="18">
        <v>12.21</v>
      </c>
      <c r="G9" s="7" t="s">
        <v>420</v>
      </c>
      <c r="H9" s="7" t="s">
        <v>141</v>
      </c>
      <c r="I9" s="18">
        <v>11.95</v>
      </c>
    </row>
    <row r="10" spans="1:11" ht="19" x14ac:dyDescent="0.25">
      <c r="A10" s="7" t="s">
        <v>416</v>
      </c>
      <c r="B10" s="7" t="s">
        <v>140</v>
      </c>
      <c r="C10" s="18">
        <v>12.48</v>
      </c>
      <c r="G10" s="7" t="s">
        <v>420</v>
      </c>
      <c r="H10" s="7" t="s">
        <v>140</v>
      </c>
      <c r="I10" s="18">
        <v>11.84</v>
      </c>
    </row>
    <row r="11" spans="1:11" ht="19" x14ac:dyDescent="0.25">
      <c r="A11" s="7" t="s">
        <v>417</v>
      </c>
      <c r="B11" s="7" t="s">
        <v>141</v>
      </c>
      <c r="C11" s="18">
        <v>12.34</v>
      </c>
      <c r="G11" s="7" t="s">
        <v>421</v>
      </c>
      <c r="H11" s="7" t="s">
        <v>141</v>
      </c>
      <c r="I11" s="18">
        <v>11.53</v>
      </c>
    </row>
    <row r="12" spans="1:11" ht="19" x14ac:dyDescent="0.25">
      <c r="A12" s="7" t="s">
        <v>417</v>
      </c>
      <c r="B12" s="7" t="s">
        <v>140</v>
      </c>
      <c r="C12" s="18">
        <v>12.41</v>
      </c>
      <c r="G12" s="7" t="s">
        <v>421</v>
      </c>
      <c r="H12" s="7" t="s">
        <v>140</v>
      </c>
      <c r="I12" s="18">
        <v>11.56</v>
      </c>
    </row>
    <row r="13" spans="1:11" x14ac:dyDescent="0.2">
      <c r="B13"/>
    </row>
    <row r="14" spans="1:11" ht="19" x14ac:dyDescent="0.25">
      <c r="A14" s="5" t="s">
        <v>20</v>
      </c>
      <c r="B14" s="6"/>
      <c r="C14" s="5"/>
    </row>
    <row r="15" spans="1:11" ht="19" x14ac:dyDescent="0.25">
      <c r="A15" s="5" t="s">
        <v>79</v>
      </c>
      <c r="B15" s="6"/>
      <c r="C15" s="5"/>
    </row>
    <row r="16" spans="1:11" ht="19" x14ac:dyDescent="0.25">
      <c r="A16" s="5" t="s">
        <v>80</v>
      </c>
      <c r="B16" s="6"/>
      <c r="C16" s="5"/>
    </row>
    <row r="17" spans="1:3" ht="19" x14ac:dyDescent="0.25">
      <c r="A17" s="5" t="s">
        <v>81</v>
      </c>
      <c r="B17" s="6"/>
      <c r="C17" s="5"/>
    </row>
    <row r="18" spans="1:3" ht="19" x14ac:dyDescent="0.25">
      <c r="A18" s="5" t="s">
        <v>82</v>
      </c>
      <c r="B18" s="6"/>
      <c r="C18" s="5"/>
    </row>
    <row r="19" spans="1:3" ht="19" x14ac:dyDescent="0.25">
      <c r="A19" s="5"/>
      <c r="B19" s="6"/>
      <c r="C19" s="5"/>
    </row>
  </sheetData>
  <phoneticPr fontId="5"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B1" workbookViewId="0">
      <selection activeCell="E11" sqref="E11"/>
    </sheetView>
  </sheetViews>
  <sheetFormatPr baseColWidth="10" defaultColWidth="8.83203125" defaultRowHeight="15" x14ac:dyDescent="0.2"/>
  <cols>
    <col min="1" max="1" width="28.33203125" customWidth="1"/>
    <col min="2" max="2" width="12.6640625" bestFit="1" customWidth="1"/>
    <col min="3" max="3" width="15.5" style="9" bestFit="1" customWidth="1"/>
    <col min="5" max="5" width="12.6640625" bestFit="1" customWidth="1"/>
    <col min="6" max="6" width="15.5" bestFit="1" customWidth="1"/>
  </cols>
  <sheetData>
    <row r="1" spans="1:6" ht="19" x14ac:dyDescent="0.25">
      <c r="A1" s="5" t="s">
        <v>84</v>
      </c>
      <c r="B1" s="5"/>
      <c r="C1" s="6"/>
      <c r="D1" s="5"/>
    </row>
    <row r="2" spans="1:6" ht="19" x14ac:dyDescent="0.25">
      <c r="A2" s="5"/>
      <c r="B2" s="5"/>
      <c r="C2" s="6"/>
      <c r="D2" s="5"/>
    </row>
    <row r="3" spans="1:6" ht="19" x14ac:dyDescent="0.25">
      <c r="A3" s="15" t="s">
        <v>126</v>
      </c>
      <c r="B3" s="15"/>
      <c r="C3" s="6"/>
      <c r="D3" s="5"/>
    </row>
    <row r="4" spans="1:6" ht="19" x14ac:dyDescent="0.25">
      <c r="A4" s="7" t="s">
        <v>77</v>
      </c>
      <c r="B4" s="7" t="s">
        <v>163</v>
      </c>
      <c r="C4" s="8" t="s">
        <v>78</v>
      </c>
      <c r="D4" s="5"/>
      <c r="E4" s="5" t="s">
        <v>163</v>
      </c>
      <c r="F4" s="6" t="s">
        <v>78</v>
      </c>
    </row>
    <row r="5" spans="1:6" ht="19" x14ac:dyDescent="0.25">
      <c r="A5" s="7" t="s">
        <v>162</v>
      </c>
      <c r="B5" s="7" t="s">
        <v>141</v>
      </c>
      <c r="C5" s="18">
        <v>38.72</v>
      </c>
      <c r="D5" s="5"/>
      <c r="E5" s="5" t="s">
        <v>141</v>
      </c>
      <c r="F5" s="19">
        <f>AVERAGE(C5,C7,C9,C11)</f>
        <v>39.032499999999999</v>
      </c>
    </row>
    <row r="6" spans="1:6" ht="19" x14ac:dyDescent="0.25">
      <c r="A6" s="7" t="s">
        <v>162</v>
      </c>
      <c r="B6" s="7" t="s">
        <v>140</v>
      </c>
      <c r="C6" s="18">
        <v>38.82</v>
      </c>
      <c r="D6" s="5"/>
      <c r="E6" s="5" t="s">
        <v>140</v>
      </c>
      <c r="F6" s="19">
        <f>AVERAGE(C6,C8,C10,C12)</f>
        <v>39.077500000000001</v>
      </c>
    </row>
    <row r="7" spans="1:6" ht="19" x14ac:dyDescent="0.25">
      <c r="A7" s="7" t="s">
        <v>164</v>
      </c>
      <c r="B7" s="7" t="s">
        <v>141</v>
      </c>
      <c r="C7" s="18">
        <v>39.880000000000003</v>
      </c>
      <c r="D7" s="5"/>
    </row>
    <row r="8" spans="1:6" ht="19" x14ac:dyDescent="0.25">
      <c r="A8" s="7" t="s">
        <v>164</v>
      </c>
      <c r="B8" s="7" t="s">
        <v>140</v>
      </c>
      <c r="C8" s="18">
        <v>40.340000000000003</v>
      </c>
      <c r="D8" s="5"/>
      <c r="F8" s="19">
        <f>F6-F5</f>
        <v>4.5000000000001705E-2</v>
      </c>
    </row>
    <row r="9" spans="1:6" ht="19" x14ac:dyDescent="0.25">
      <c r="A9" s="7" t="s">
        <v>165</v>
      </c>
      <c r="B9" s="7" t="s">
        <v>141</v>
      </c>
      <c r="C9" s="18">
        <v>38.92</v>
      </c>
      <c r="D9" s="5"/>
    </row>
    <row r="10" spans="1:6" ht="19" x14ac:dyDescent="0.25">
      <c r="A10" s="7" t="s">
        <v>165</v>
      </c>
      <c r="B10" s="7" t="s">
        <v>140</v>
      </c>
      <c r="C10" s="18">
        <v>38.26</v>
      </c>
      <c r="D10" s="5"/>
    </row>
    <row r="11" spans="1:6" ht="19" x14ac:dyDescent="0.25">
      <c r="A11" s="7" t="s">
        <v>166</v>
      </c>
      <c r="B11" s="7" t="s">
        <v>141</v>
      </c>
      <c r="C11" s="18">
        <v>38.61</v>
      </c>
      <c r="D11" s="5"/>
    </row>
    <row r="12" spans="1:6" ht="19" x14ac:dyDescent="0.25">
      <c r="A12" s="7" t="s">
        <v>166</v>
      </c>
      <c r="B12" s="7" t="s">
        <v>140</v>
      </c>
      <c r="C12" s="18">
        <v>38.89</v>
      </c>
      <c r="D12" s="5"/>
    </row>
    <row r="13" spans="1:6" ht="19" x14ac:dyDescent="0.25">
      <c r="A13" s="5"/>
      <c r="B13" s="5"/>
      <c r="C13" s="6">
        <f>C10-C5</f>
        <v>-0.46000000000000085</v>
      </c>
      <c r="D13" s="5"/>
    </row>
    <row r="14" spans="1:6" ht="19" x14ac:dyDescent="0.25">
      <c r="A14" s="5" t="s">
        <v>20</v>
      </c>
      <c r="B14" s="5"/>
      <c r="C14" s="6"/>
      <c r="D14" s="5"/>
    </row>
    <row r="15" spans="1:6" ht="19" x14ac:dyDescent="0.25">
      <c r="A15" s="5" t="s">
        <v>79</v>
      </c>
      <c r="B15" s="5"/>
      <c r="C15" s="6"/>
      <c r="D15" s="5"/>
    </row>
    <row r="16" spans="1:6" ht="19" x14ac:dyDescent="0.25">
      <c r="A16" s="5" t="s">
        <v>80</v>
      </c>
      <c r="B16" s="5"/>
      <c r="C16" s="6"/>
      <c r="D16" s="5"/>
    </row>
    <row r="17" spans="1:4" ht="19" x14ac:dyDescent="0.25">
      <c r="A17" s="5" t="s">
        <v>81</v>
      </c>
      <c r="B17" s="5"/>
      <c r="C17" s="6"/>
      <c r="D17" s="5"/>
    </row>
    <row r="18" spans="1:4" ht="19" x14ac:dyDescent="0.25">
      <c r="A18" s="5" t="s">
        <v>82</v>
      </c>
      <c r="B18" s="5"/>
      <c r="C18" s="6"/>
      <c r="D18" s="5"/>
    </row>
    <row r="19" spans="1:4" ht="19" x14ac:dyDescent="0.25">
      <c r="A19" s="5"/>
      <c r="B19" s="5"/>
      <c r="C19" s="6"/>
      <c r="D19" s="5"/>
    </row>
  </sheetData>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workbookViewId="0">
      <selection activeCell="H9" sqref="H9"/>
    </sheetView>
  </sheetViews>
  <sheetFormatPr baseColWidth="10" defaultColWidth="8.83203125" defaultRowHeight="15" x14ac:dyDescent="0.2"/>
  <cols>
    <col min="1" max="1" width="11.1640625" customWidth="1"/>
    <col min="2" max="2" width="4.6640625" bestFit="1" customWidth="1"/>
    <col min="4" max="4" width="3.6640625" bestFit="1" customWidth="1"/>
    <col min="6" max="6" width="3.6640625" bestFit="1" customWidth="1"/>
    <col min="8" max="8" width="12.5" customWidth="1"/>
  </cols>
  <sheetData>
    <row r="1" spans="1:7" x14ac:dyDescent="0.2">
      <c r="A1" t="s">
        <v>3</v>
      </c>
      <c r="E1" t="s">
        <v>7</v>
      </c>
      <c r="G1" t="s">
        <v>17</v>
      </c>
    </row>
    <row r="2" spans="1:7" ht="16" thickBot="1" x14ac:dyDescent="0.25"/>
    <row r="3" spans="1:7" x14ac:dyDescent="0.2">
      <c r="C3" s="1"/>
      <c r="E3" s="1"/>
      <c r="G3" s="1"/>
    </row>
    <row r="4" spans="1:7" ht="16" thickBot="1" x14ac:dyDescent="0.25">
      <c r="B4" t="s">
        <v>5</v>
      </c>
      <c r="C4" s="2" t="s">
        <v>0</v>
      </c>
      <c r="E4" s="2" t="s">
        <v>4</v>
      </c>
      <c r="G4" s="2" t="s">
        <v>1</v>
      </c>
    </row>
    <row r="5" spans="1:7" ht="16" thickBot="1" x14ac:dyDescent="0.25">
      <c r="B5" t="s">
        <v>2</v>
      </c>
    </row>
    <row r="6" spans="1:7" x14ac:dyDescent="0.2">
      <c r="C6" s="1"/>
      <c r="E6" s="1"/>
      <c r="G6" s="1"/>
    </row>
    <row r="7" spans="1:7" ht="16" thickBot="1" x14ac:dyDescent="0.25">
      <c r="B7" t="s">
        <v>5</v>
      </c>
      <c r="C7" s="2" t="s">
        <v>1</v>
      </c>
      <c r="E7" s="2" t="s">
        <v>0</v>
      </c>
      <c r="G7" s="2" t="s">
        <v>4</v>
      </c>
    </row>
    <row r="8" spans="1:7" ht="16" thickBot="1" x14ac:dyDescent="0.25">
      <c r="B8" t="s">
        <v>2</v>
      </c>
    </row>
    <row r="9" spans="1:7" x14ac:dyDescent="0.2">
      <c r="C9" s="1"/>
      <c r="E9" s="1"/>
      <c r="G9" s="1"/>
    </row>
    <row r="10" spans="1:7" ht="16" thickBot="1" x14ac:dyDescent="0.25">
      <c r="B10" t="s">
        <v>5</v>
      </c>
      <c r="C10" s="2" t="s">
        <v>4</v>
      </c>
      <c r="E10" s="2" t="s">
        <v>1</v>
      </c>
      <c r="G10" s="2" t="s">
        <v>0</v>
      </c>
    </row>
    <row r="11" spans="1:7" ht="16" thickBot="1" x14ac:dyDescent="0.25">
      <c r="B11" t="s">
        <v>2</v>
      </c>
    </row>
    <row r="12" spans="1:7" x14ac:dyDescent="0.2">
      <c r="C12" s="1"/>
      <c r="E12" s="1"/>
      <c r="G12" s="1"/>
    </row>
    <row r="13" spans="1:7" ht="16" thickBot="1" x14ac:dyDescent="0.25">
      <c r="B13" t="s">
        <v>5</v>
      </c>
      <c r="C13" s="2" t="s">
        <v>0</v>
      </c>
      <c r="E13" s="2" t="s">
        <v>4</v>
      </c>
      <c r="G13" s="2" t="s">
        <v>1</v>
      </c>
    </row>
    <row r="14" spans="1:7" x14ac:dyDescent="0.2">
      <c r="C14" t="s">
        <v>6</v>
      </c>
      <c r="D14" t="s">
        <v>2</v>
      </c>
      <c r="E14" t="s">
        <v>6</v>
      </c>
      <c r="F14" t="s">
        <v>2</v>
      </c>
      <c r="G14" t="s">
        <v>6</v>
      </c>
    </row>
    <row r="16" spans="1:7" x14ac:dyDescent="0.2">
      <c r="B16" t="s">
        <v>14</v>
      </c>
    </row>
    <row r="17" spans="2:2" x14ac:dyDescent="0.2">
      <c r="B17" t="s">
        <v>15</v>
      </c>
    </row>
    <row r="18" spans="2:2" x14ac:dyDescent="0.2">
      <c r="B18" t="s">
        <v>16</v>
      </c>
    </row>
    <row r="20" spans="2:2" x14ac:dyDescent="0.2">
      <c r="B20" t="s">
        <v>9</v>
      </c>
    </row>
    <row r="21" spans="2:2" x14ac:dyDescent="0.2">
      <c r="B21" t="s">
        <v>10</v>
      </c>
    </row>
    <row r="22" spans="2:2" x14ac:dyDescent="0.2">
      <c r="B22" t="s">
        <v>11</v>
      </c>
    </row>
    <row r="23" spans="2:2" x14ac:dyDescent="0.2">
      <c r="B23" t="s">
        <v>12</v>
      </c>
    </row>
    <row r="24" spans="2:2" x14ac:dyDescent="0.2">
      <c r="B24" t="s">
        <v>13</v>
      </c>
    </row>
  </sheetData>
  <phoneticPr fontId="5"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4"/>
  <sheetViews>
    <sheetView workbookViewId="0">
      <selection activeCell="C3" sqref="C3:G13"/>
    </sheetView>
  </sheetViews>
  <sheetFormatPr baseColWidth="10" defaultColWidth="8.83203125" defaultRowHeight="15" x14ac:dyDescent="0.2"/>
  <cols>
    <col min="1" max="1" width="7.5" customWidth="1"/>
    <col min="2" max="2" width="4.6640625" bestFit="1" customWidth="1"/>
    <col min="3" max="3" width="7.5" bestFit="1" customWidth="1"/>
    <col min="4" max="4" width="4.6640625" bestFit="1" customWidth="1"/>
    <col min="6" max="6" width="3.6640625" bestFit="1" customWidth="1"/>
  </cols>
  <sheetData>
    <row r="1" spans="1:7" x14ac:dyDescent="0.2">
      <c r="A1" t="s">
        <v>3</v>
      </c>
      <c r="F1" t="s">
        <v>18</v>
      </c>
    </row>
    <row r="2" spans="1:7" ht="16" thickBot="1" x14ac:dyDescent="0.25"/>
    <row r="3" spans="1:7" x14ac:dyDescent="0.2">
      <c r="C3" s="1"/>
      <c r="E3" s="1"/>
      <c r="G3" s="1"/>
    </row>
    <row r="4" spans="1:7" ht="16" thickBot="1" x14ac:dyDescent="0.25">
      <c r="B4" t="s">
        <v>5</v>
      </c>
      <c r="C4" s="2" t="s">
        <v>1</v>
      </c>
      <c r="E4" s="2" t="s">
        <v>8</v>
      </c>
      <c r="G4" s="2" t="s">
        <v>4</v>
      </c>
    </row>
    <row r="5" spans="1:7" ht="16" thickBot="1" x14ac:dyDescent="0.25">
      <c r="B5" t="s">
        <v>2</v>
      </c>
    </row>
    <row r="6" spans="1:7" x14ac:dyDescent="0.2">
      <c r="C6" s="1"/>
      <c r="E6" s="1"/>
      <c r="G6" s="1"/>
    </row>
    <row r="7" spans="1:7" ht="16" thickBot="1" x14ac:dyDescent="0.25">
      <c r="B7" t="s">
        <v>5</v>
      </c>
      <c r="C7" s="2" t="s">
        <v>4</v>
      </c>
      <c r="E7" s="2" t="s">
        <v>1</v>
      </c>
      <c r="G7" s="2" t="s">
        <v>8</v>
      </c>
    </row>
    <row r="8" spans="1:7" ht="16" thickBot="1" x14ac:dyDescent="0.25">
      <c r="B8" t="s">
        <v>2</v>
      </c>
    </row>
    <row r="9" spans="1:7" x14ac:dyDescent="0.2">
      <c r="C9" s="1"/>
      <c r="E9" s="1"/>
      <c r="G9" s="1"/>
    </row>
    <row r="10" spans="1:7" ht="16" thickBot="1" x14ac:dyDescent="0.25">
      <c r="B10" t="s">
        <v>5</v>
      </c>
      <c r="C10" s="2" t="s">
        <v>8</v>
      </c>
      <c r="E10" s="2" t="s">
        <v>4</v>
      </c>
      <c r="G10" s="2" t="s">
        <v>1</v>
      </c>
    </row>
    <row r="11" spans="1:7" ht="16" thickBot="1" x14ac:dyDescent="0.25">
      <c r="B11" t="s">
        <v>2</v>
      </c>
    </row>
    <row r="12" spans="1:7" x14ac:dyDescent="0.2">
      <c r="C12" s="1"/>
      <c r="E12" s="1"/>
      <c r="G12" s="1"/>
    </row>
    <row r="13" spans="1:7" ht="16" thickBot="1" x14ac:dyDescent="0.25">
      <c r="B13" t="s">
        <v>5</v>
      </c>
      <c r="C13" s="2" t="s">
        <v>1</v>
      </c>
      <c r="E13" s="2" t="s">
        <v>8</v>
      </c>
      <c r="G13" s="2" t="s">
        <v>4</v>
      </c>
    </row>
    <row r="14" spans="1:7" x14ac:dyDescent="0.2">
      <c r="C14" t="s">
        <v>6</v>
      </c>
      <c r="D14" t="s">
        <v>2</v>
      </c>
      <c r="E14" t="s">
        <v>6</v>
      </c>
      <c r="F14" t="s">
        <v>2</v>
      </c>
      <c r="G14" t="s">
        <v>6</v>
      </c>
    </row>
  </sheetData>
  <phoneticPr fontId="5"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tabSelected="1" workbookViewId="0">
      <selection activeCell="N9" sqref="N9"/>
    </sheetView>
  </sheetViews>
  <sheetFormatPr baseColWidth="10" defaultColWidth="8.83203125" defaultRowHeight="15" x14ac:dyDescent="0.2"/>
  <cols>
    <col min="2" max="2" width="4.6640625" bestFit="1" customWidth="1"/>
    <col min="4" max="4" width="4.6640625" bestFit="1" customWidth="1"/>
    <col min="6" max="6" width="3.6640625" bestFit="1" customWidth="1"/>
    <col min="8" max="8" width="10.5" customWidth="1"/>
    <col min="9" max="9" width="7.1640625" customWidth="1"/>
  </cols>
  <sheetData>
    <row r="1" spans="1:7" x14ac:dyDescent="0.2">
      <c r="A1" t="s">
        <v>3</v>
      </c>
      <c r="E1" t="s">
        <v>19</v>
      </c>
    </row>
    <row r="2" spans="1:7" ht="16" thickBot="1" x14ac:dyDescent="0.25"/>
    <row r="3" spans="1:7" x14ac:dyDescent="0.2">
      <c r="C3" s="1"/>
      <c r="E3" s="1"/>
      <c r="G3" s="1"/>
    </row>
    <row r="4" spans="1:7" ht="16" thickBot="1" x14ac:dyDescent="0.25">
      <c r="B4" t="s">
        <v>5</v>
      </c>
      <c r="C4" s="2" t="s">
        <v>4</v>
      </c>
      <c r="E4" s="2" t="s">
        <v>1</v>
      </c>
      <c r="G4" s="2" t="s">
        <v>0</v>
      </c>
    </row>
    <row r="5" spans="1:7" ht="16" thickBot="1" x14ac:dyDescent="0.25">
      <c r="B5" t="s">
        <v>2</v>
      </c>
    </row>
    <row r="6" spans="1:7" x14ac:dyDescent="0.2">
      <c r="C6" s="1"/>
      <c r="E6" s="1"/>
      <c r="G6" s="1"/>
    </row>
    <row r="7" spans="1:7" ht="16" thickBot="1" x14ac:dyDescent="0.25">
      <c r="B7" t="s">
        <v>5</v>
      </c>
      <c r="C7" s="2" t="s">
        <v>0</v>
      </c>
      <c r="E7" s="2" t="s">
        <v>4</v>
      </c>
      <c r="G7" s="2" t="s">
        <v>1</v>
      </c>
    </row>
    <row r="8" spans="1:7" ht="16" thickBot="1" x14ac:dyDescent="0.25">
      <c r="B8" t="s">
        <v>2</v>
      </c>
    </row>
    <row r="9" spans="1:7" x14ac:dyDescent="0.2">
      <c r="C9" s="1"/>
      <c r="E9" s="1"/>
      <c r="G9" s="1"/>
    </row>
    <row r="10" spans="1:7" ht="16" thickBot="1" x14ac:dyDescent="0.25">
      <c r="B10" t="s">
        <v>5</v>
      </c>
      <c r="C10" s="2" t="s">
        <v>1</v>
      </c>
      <c r="E10" s="2" t="s">
        <v>0</v>
      </c>
      <c r="G10" s="2" t="s">
        <v>4</v>
      </c>
    </row>
    <row r="11" spans="1:7" ht="16" thickBot="1" x14ac:dyDescent="0.25">
      <c r="B11" t="s">
        <v>2</v>
      </c>
    </row>
    <row r="12" spans="1:7" x14ac:dyDescent="0.2">
      <c r="C12" s="1"/>
      <c r="E12" s="1"/>
      <c r="G12" s="1"/>
    </row>
    <row r="13" spans="1:7" ht="16" thickBot="1" x14ac:dyDescent="0.25">
      <c r="B13" t="s">
        <v>5</v>
      </c>
      <c r="C13" s="2" t="s">
        <v>4</v>
      </c>
      <c r="E13" s="2" t="s">
        <v>1</v>
      </c>
      <c r="G13" s="2" t="s">
        <v>0</v>
      </c>
    </row>
    <row r="14" spans="1:7" x14ac:dyDescent="0.2">
      <c r="C14" t="s">
        <v>6</v>
      </c>
      <c r="D14" t="s">
        <v>2</v>
      </c>
      <c r="E14" t="s">
        <v>6</v>
      </c>
      <c r="F14" t="s">
        <v>2</v>
      </c>
      <c r="G14" t="s">
        <v>6</v>
      </c>
    </row>
  </sheetData>
  <phoneticPr fontId="5"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3"/>
  <sheetViews>
    <sheetView topLeftCell="A158" workbookViewId="0">
      <selection activeCell="A171" sqref="A171:A177"/>
    </sheetView>
  </sheetViews>
  <sheetFormatPr baseColWidth="10" defaultColWidth="8.83203125" defaultRowHeight="15" x14ac:dyDescent="0.2"/>
  <cols>
    <col min="1" max="1" width="12" customWidth="1"/>
    <col min="3" max="4" width="7.5" bestFit="1" customWidth="1"/>
  </cols>
  <sheetData>
    <row r="1" spans="1:12" x14ac:dyDescent="0.2">
      <c r="A1" t="s">
        <v>168</v>
      </c>
      <c r="F1" t="s">
        <v>169</v>
      </c>
    </row>
    <row r="3" spans="1:12" x14ac:dyDescent="0.2">
      <c r="B3" t="s">
        <v>135</v>
      </c>
      <c r="D3" t="s">
        <v>170</v>
      </c>
      <c r="E3" t="s">
        <v>170</v>
      </c>
      <c r="F3" t="s">
        <v>170</v>
      </c>
      <c r="G3" t="s">
        <v>171</v>
      </c>
      <c r="H3" t="s">
        <v>172</v>
      </c>
    </row>
    <row r="4" spans="1:12" x14ac:dyDescent="0.2">
      <c r="A4" t="s">
        <v>21</v>
      </c>
      <c r="B4" t="s">
        <v>173</v>
      </c>
      <c r="C4" t="s">
        <v>174</v>
      </c>
      <c r="D4" t="s">
        <v>175</v>
      </c>
      <c r="E4" t="s">
        <v>176</v>
      </c>
      <c r="F4" t="s">
        <v>177</v>
      </c>
      <c r="G4" t="s">
        <v>178</v>
      </c>
      <c r="H4" t="s">
        <v>177</v>
      </c>
      <c r="I4" t="s">
        <v>174</v>
      </c>
    </row>
    <row r="5" spans="1:12" x14ac:dyDescent="0.2">
      <c r="A5" t="s">
        <v>179</v>
      </c>
      <c r="B5">
        <v>1.1938</v>
      </c>
      <c r="C5" t="s">
        <v>180</v>
      </c>
      <c r="D5">
        <v>1</v>
      </c>
      <c r="E5">
        <v>23</v>
      </c>
      <c r="F5">
        <v>11</v>
      </c>
      <c r="G5" t="s">
        <v>181</v>
      </c>
      <c r="H5">
        <v>1</v>
      </c>
      <c r="I5" t="s">
        <v>182</v>
      </c>
      <c r="J5" t="s">
        <v>183</v>
      </c>
    </row>
    <row r="6" spans="1:12" x14ac:dyDescent="0.2">
      <c r="A6" t="s">
        <v>184</v>
      </c>
      <c r="B6">
        <v>0</v>
      </c>
      <c r="C6" t="s">
        <v>180</v>
      </c>
      <c r="D6">
        <v>-2</v>
      </c>
      <c r="E6">
        <v>16</v>
      </c>
      <c r="F6">
        <v>7</v>
      </c>
      <c r="G6" t="s">
        <v>181</v>
      </c>
      <c r="H6">
        <v>1</v>
      </c>
      <c r="I6" t="s">
        <v>182</v>
      </c>
      <c r="J6" t="s">
        <v>183</v>
      </c>
    </row>
    <row r="7" spans="1:12" x14ac:dyDescent="0.2">
      <c r="A7" t="s">
        <v>185</v>
      </c>
      <c r="B7">
        <v>0</v>
      </c>
      <c r="C7" t="s">
        <v>180</v>
      </c>
      <c r="D7">
        <v>10</v>
      </c>
      <c r="E7">
        <v>27</v>
      </c>
      <c r="F7">
        <v>19</v>
      </c>
      <c r="G7" t="s">
        <v>181</v>
      </c>
      <c r="H7">
        <v>2</v>
      </c>
      <c r="I7" t="s">
        <v>182</v>
      </c>
      <c r="J7" t="s">
        <v>183</v>
      </c>
      <c r="L7">
        <f>SUM(B5:B33)</f>
        <v>9.1948000000000008</v>
      </c>
    </row>
    <row r="8" spans="1:12" x14ac:dyDescent="0.2">
      <c r="A8" t="s">
        <v>186</v>
      </c>
      <c r="B8">
        <v>0.15240000000000001</v>
      </c>
      <c r="C8" t="s">
        <v>180</v>
      </c>
      <c r="D8">
        <v>11</v>
      </c>
      <c r="E8">
        <v>22</v>
      </c>
      <c r="F8">
        <v>16</v>
      </c>
      <c r="G8" t="s">
        <v>181</v>
      </c>
      <c r="H8">
        <v>3</v>
      </c>
      <c r="I8" t="s">
        <v>182</v>
      </c>
      <c r="J8" t="s">
        <v>183</v>
      </c>
    </row>
    <row r="9" spans="1:12" x14ac:dyDescent="0.2">
      <c r="A9" t="s">
        <v>187</v>
      </c>
      <c r="B9">
        <v>1.5748</v>
      </c>
      <c r="C9" t="s">
        <v>180</v>
      </c>
      <c r="D9">
        <v>7</v>
      </c>
      <c r="E9">
        <v>13</v>
      </c>
      <c r="F9">
        <v>9</v>
      </c>
      <c r="G9" t="s">
        <v>181</v>
      </c>
      <c r="H9">
        <v>0</v>
      </c>
      <c r="I9" t="s">
        <v>182</v>
      </c>
      <c r="J9" t="s">
        <v>183</v>
      </c>
    </row>
    <row r="10" spans="1:12" x14ac:dyDescent="0.2">
      <c r="A10" t="s">
        <v>188</v>
      </c>
      <c r="B10">
        <v>0</v>
      </c>
      <c r="C10" t="s">
        <v>180</v>
      </c>
      <c r="D10">
        <v>4</v>
      </c>
      <c r="E10">
        <v>16</v>
      </c>
      <c r="F10">
        <v>10</v>
      </c>
      <c r="G10" t="s">
        <v>181</v>
      </c>
      <c r="H10">
        <v>0</v>
      </c>
      <c r="I10" t="s">
        <v>182</v>
      </c>
      <c r="J10" t="s">
        <v>183</v>
      </c>
    </row>
    <row r="11" spans="1:12" x14ac:dyDescent="0.2">
      <c r="A11" t="s">
        <v>189</v>
      </c>
      <c r="B11">
        <v>0</v>
      </c>
      <c r="C11" t="s">
        <v>180</v>
      </c>
      <c r="D11">
        <v>3</v>
      </c>
      <c r="E11">
        <v>18</v>
      </c>
      <c r="F11">
        <v>12</v>
      </c>
      <c r="G11" t="s">
        <v>181</v>
      </c>
      <c r="H11">
        <v>0</v>
      </c>
      <c r="I11" t="s">
        <v>182</v>
      </c>
      <c r="J11" t="s">
        <v>183</v>
      </c>
    </row>
    <row r="12" spans="1:12" x14ac:dyDescent="0.2">
      <c r="A12" t="s">
        <v>190</v>
      </c>
      <c r="B12">
        <v>0</v>
      </c>
      <c r="C12" t="s">
        <v>180</v>
      </c>
      <c r="D12">
        <v>6</v>
      </c>
      <c r="E12">
        <v>11</v>
      </c>
      <c r="F12">
        <v>9</v>
      </c>
      <c r="G12" t="s">
        <v>181</v>
      </c>
      <c r="H12">
        <v>1</v>
      </c>
      <c r="I12" t="s">
        <v>182</v>
      </c>
      <c r="J12" t="s">
        <v>183</v>
      </c>
    </row>
    <row r="13" spans="1:12" x14ac:dyDescent="0.2">
      <c r="A13" t="s">
        <v>191</v>
      </c>
      <c r="B13">
        <v>0</v>
      </c>
      <c r="C13" t="s">
        <v>180</v>
      </c>
      <c r="D13">
        <v>3</v>
      </c>
      <c r="E13">
        <v>17</v>
      </c>
      <c r="F13">
        <v>11</v>
      </c>
      <c r="G13" t="s">
        <v>181</v>
      </c>
      <c r="H13">
        <v>0</v>
      </c>
      <c r="I13" t="s">
        <v>182</v>
      </c>
      <c r="J13" t="s">
        <v>183</v>
      </c>
    </row>
    <row r="14" spans="1:12" x14ac:dyDescent="0.2">
      <c r="A14" t="s">
        <v>192</v>
      </c>
      <c r="B14">
        <v>0</v>
      </c>
      <c r="C14" t="s">
        <v>180</v>
      </c>
      <c r="D14">
        <v>4</v>
      </c>
      <c r="E14">
        <v>21</v>
      </c>
      <c r="F14">
        <v>15</v>
      </c>
      <c r="G14" t="s">
        <v>181</v>
      </c>
      <c r="H14">
        <v>1</v>
      </c>
      <c r="I14" t="s">
        <v>182</v>
      </c>
      <c r="J14" t="s">
        <v>183</v>
      </c>
    </row>
    <row r="15" spans="1:12" x14ac:dyDescent="0.2">
      <c r="A15" t="s">
        <v>193</v>
      </c>
      <c r="B15">
        <v>1.7525999999999999</v>
      </c>
      <c r="C15" t="s">
        <v>180</v>
      </c>
      <c r="D15">
        <v>1</v>
      </c>
      <c r="E15">
        <v>12</v>
      </c>
      <c r="F15">
        <v>7</v>
      </c>
      <c r="G15" t="s">
        <v>181</v>
      </c>
      <c r="H15">
        <v>3</v>
      </c>
      <c r="I15" t="s">
        <v>182</v>
      </c>
      <c r="J15" t="s">
        <v>183</v>
      </c>
    </row>
    <row r="16" spans="1:12" x14ac:dyDescent="0.2">
      <c r="A16" t="s">
        <v>194</v>
      </c>
      <c r="B16">
        <v>0.15240000000000001</v>
      </c>
      <c r="C16" t="s">
        <v>180</v>
      </c>
      <c r="D16">
        <v>2</v>
      </c>
      <c r="E16">
        <v>11</v>
      </c>
      <c r="F16">
        <v>5</v>
      </c>
      <c r="G16" t="s">
        <v>181</v>
      </c>
      <c r="H16">
        <v>1</v>
      </c>
      <c r="I16" t="s">
        <v>182</v>
      </c>
      <c r="J16" t="s">
        <v>183</v>
      </c>
    </row>
    <row r="17" spans="1:10" x14ac:dyDescent="0.2">
      <c r="A17" t="s">
        <v>195</v>
      </c>
      <c r="B17">
        <v>0</v>
      </c>
      <c r="C17" t="s">
        <v>180</v>
      </c>
      <c r="D17">
        <v>2</v>
      </c>
      <c r="E17">
        <v>17</v>
      </c>
      <c r="F17">
        <v>9</v>
      </c>
      <c r="G17" t="s">
        <v>181</v>
      </c>
      <c r="H17">
        <v>1</v>
      </c>
      <c r="I17" t="s">
        <v>182</v>
      </c>
      <c r="J17" t="s">
        <v>183</v>
      </c>
    </row>
    <row r="18" spans="1:10" x14ac:dyDescent="0.2">
      <c r="A18" t="s">
        <v>196</v>
      </c>
      <c r="B18">
        <v>0</v>
      </c>
      <c r="C18" t="s">
        <v>180</v>
      </c>
      <c r="D18">
        <v>0</v>
      </c>
      <c r="E18">
        <v>16</v>
      </c>
      <c r="F18">
        <v>9</v>
      </c>
      <c r="G18" t="s">
        <v>181</v>
      </c>
      <c r="H18">
        <v>1</v>
      </c>
      <c r="I18" t="s">
        <v>182</v>
      </c>
      <c r="J18" t="s">
        <v>183</v>
      </c>
    </row>
    <row r="19" spans="1:10" x14ac:dyDescent="0.2">
      <c r="A19" t="s">
        <v>197</v>
      </c>
      <c r="B19">
        <v>2.5399999999999999E-2</v>
      </c>
      <c r="C19" t="s">
        <v>180</v>
      </c>
      <c r="D19">
        <v>7</v>
      </c>
      <c r="E19">
        <v>12</v>
      </c>
      <c r="F19">
        <v>9</v>
      </c>
      <c r="G19" t="s">
        <v>181</v>
      </c>
      <c r="H19">
        <v>1</v>
      </c>
      <c r="I19" t="s">
        <v>182</v>
      </c>
      <c r="J19" t="s">
        <v>183</v>
      </c>
    </row>
    <row r="20" spans="1:10" x14ac:dyDescent="0.2">
      <c r="A20" t="s">
        <v>198</v>
      </c>
      <c r="B20">
        <v>0.254</v>
      </c>
      <c r="C20" t="s">
        <v>180</v>
      </c>
      <c r="D20">
        <v>6</v>
      </c>
      <c r="E20">
        <v>13</v>
      </c>
      <c r="F20">
        <v>9</v>
      </c>
      <c r="G20" t="s">
        <v>181</v>
      </c>
      <c r="H20">
        <v>1</v>
      </c>
      <c r="I20" t="s">
        <v>182</v>
      </c>
      <c r="J20" t="s">
        <v>183</v>
      </c>
    </row>
    <row r="21" spans="1:10" x14ac:dyDescent="0.2">
      <c r="A21" t="s">
        <v>199</v>
      </c>
      <c r="B21">
        <v>1.6763999999999999</v>
      </c>
      <c r="C21" t="s">
        <v>180</v>
      </c>
      <c r="D21">
        <v>1</v>
      </c>
      <c r="E21">
        <v>9</v>
      </c>
      <c r="F21">
        <v>5</v>
      </c>
      <c r="G21" t="s">
        <v>181</v>
      </c>
      <c r="H21">
        <v>2</v>
      </c>
      <c r="I21" t="s">
        <v>182</v>
      </c>
      <c r="J21" t="s">
        <v>183</v>
      </c>
    </row>
    <row r="22" spans="1:10" x14ac:dyDescent="0.2">
      <c r="A22" t="s">
        <v>200</v>
      </c>
      <c r="B22">
        <v>0</v>
      </c>
      <c r="C22" t="s">
        <v>180</v>
      </c>
      <c r="D22">
        <v>1</v>
      </c>
      <c r="E22">
        <v>4</v>
      </c>
      <c r="F22">
        <v>3</v>
      </c>
      <c r="G22" t="s">
        <v>181</v>
      </c>
      <c r="H22">
        <v>2</v>
      </c>
      <c r="I22" t="s">
        <v>182</v>
      </c>
      <c r="J22" t="s">
        <v>183</v>
      </c>
    </row>
    <row r="23" spans="1:10" x14ac:dyDescent="0.2">
      <c r="A23" t="s">
        <v>201</v>
      </c>
      <c r="B23">
        <v>0</v>
      </c>
      <c r="C23" t="s">
        <v>180</v>
      </c>
      <c r="D23">
        <v>-2</v>
      </c>
      <c r="E23">
        <v>15</v>
      </c>
      <c r="F23">
        <v>8</v>
      </c>
      <c r="G23" t="s">
        <v>181</v>
      </c>
      <c r="H23">
        <v>0</v>
      </c>
      <c r="I23" t="s">
        <v>182</v>
      </c>
      <c r="J23" t="s">
        <v>183</v>
      </c>
    </row>
    <row r="24" spans="1:10" x14ac:dyDescent="0.2">
      <c r="A24" t="s">
        <v>202</v>
      </c>
      <c r="B24">
        <v>0</v>
      </c>
      <c r="C24" t="s">
        <v>180</v>
      </c>
      <c r="D24">
        <v>1</v>
      </c>
      <c r="E24">
        <v>18</v>
      </c>
      <c r="F24">
        <v>11</v>
      </c>
      <c r="G24" t="s">
        <v>181</v>
      </c>
      <c r="H24">
        <v>0</v>
      </c>
      <c r="I24" t="s">
        <v>182</v>
      </c>
      <c r="J24" t="s">
        <v>183</v>
      </c>
    </row>
    <row r="25" spans="1:10" x14ac:dyDescent="0.2">
      <c r="A25" t="s">
        <v>203</v>
      </c>
      <c r="B25">
        <v>0</v>
      </c>
      <c r="C25" t="s">
        <v>180</v>
      </c>
      <c r="D25">
        <v>5</v>
      </c>
      <c r="E25">
        <v>22</v>
      </c>
      <c r="F25">
        <v>14</v>
      </c>
      <c r="G25" t="s">
        <v>181</v>
      </c>
      <c r="H25">
        <v>0</v>
      </c>
      <c r="I25" t="s">
        <v>182</v>
      </c>
      <c r="J25" t="s">
        <v>183</v>
      </c>
    </row>
    <row r="26" spans="1:10" x14ac:dyDescent="0.2">
      <c r="A26" t="s">
        <v>204</v>
      </c>
      <c r="B26">
        <v>0.17780000000000001</v>
      </c>
      <c r="C26" t="s">
        <v>180</v>
      </c>
      <c r="D26">
        <v>8</v>
      </c>
      <c r="E26">
        <v>20</v>
      </c>
      <c r="F26">
        <v>13</v>
      </c>
      <c r="G26" t="s">
        <v>181</v>
      </c>
      <c r="H26">
        <v>4</v>
      </c>
      <c r="I26" t="s">
        <v>182</v>
      </c>
      <c r="J26" t="s">
        <v>183</v>
      </c>
    </row>
    <row r="27" spans="1:10" x14ac:dyDescent="0.2">
      <c r="A27" t="s">
        <v>205</v>
      </c>
      <c r="B27">
        <v>0</v>
      </c>
      <c r="C27" t="s">
        <v>180</v>
      </c>
      <c r="D27">
        <v>8</v>
      </c>
      <c r="E27">
        <v>23</v>
      </c>
      <c r="F27">
        <v>16</v>
      </c>
      <c r="G27" t="s">
        <v>181</v>
      </c>
      <c r="H27">
        <v>7</v>
      </c>
      <c r="I27" t="s">
        <v>182</v>
      </c>
      <c r="J27" t="s">
        <v>183</v>
      </c>
    </row>
    <row r="28" spans="1:10" x14ac:dyDescent="0.2">
      <c r="A28" t="s">
        <v>206</v>
      </c>
      <c r="B28">
        <v>0</v>
      </c>
      <c r="C28" t="s">
        <v>180</v>
      </c>
      <c r="D28">
        <v>7</v>
      </c>
      <c r="E28">
        <v>22</v>
      </c>
      <c r="F28">
        <v>15</v>
      </c>
      <c r="G28" t="s">
        <v>181</v>
      </c>
      <c r="H28">
        <v>5</v>
      </c>
      <c r="I28" t="s">
        <v>182</v>
      </c>
      <c r="J28" t="s">
        <v>183</v>
      </c>
    </row>
    <row r="29" spans="1:10" x14ac:dyDescent="0.2">
      <c r="A29" t="s">
        <v>207</v>
      </c>
      <c r="B29">
        <v>0</v>
      </c>
      <c r="C29" t="s">
        <v>180</v>
      </c>
      <c r="D29">
        <v>8</v>
      </c>
      <c r="E29">
        <v>21</v>
      </c>
      <c r="F29">
        <v>15</v>
      </c>
      <c r="G29" t="s">
        <v>181</v>
      </c>
      <c r="H29">
        <v>4</v>
      </c>
      <c r="I29" t="s">
        <v>182</v>
      </c>
      <c r="J29" t="s">
        <v>183</v>
      </c>
    </row>
    <row r="30" spans="1:10" x14ac:dyDescent="0.2">
      <c r="A30" t="s">
        <v>208</v>
      </c>
      <c r="B30">
        <v>1.8288</v>
      </c>
      <c r="C30" t="s">
        <v>180</v>
      </c>
      <c r="D30">
        <v>11</v>
      </c>
      <c r="E30">
        <v>19</v>
      </c>
      <c r="F30">
        <v>14</v>
      </c>
      <c r="G30" t="s">
        <v>181</v>
      </c>
      <c r="H30">
        <v>6</v>
      </c>
      <c r="I30" t="s">
        <v>182</v>
      </c>
      <c r="J30" t="s">
        <v>183</v>
      </c>
    </row>
    <row r="31" spans="1:10" x14ac:dyDescent="0.2">
      <c r="A31" t="s">
        <v>209</v>
      </c>
      <c r="B31">
        <v>0.38100000000000001</v>
      </c>
      <c r="C31" t="s">
        <v>180</v>
      </c>
      <c r="D31">
        <v>10</v>
      </c>
      <c r="E31">
        <v>12</v>
      </c>
      <c r="F31">
        <v>11</v>
      </c>
      <c r="G31" t="s">
        <v>181</v>
      </c>
      <c r="H31">
        <v>8</v>
      </c>
      <c r="I31" t="s">
        <v>182</v>
      </c>
      <c r="J31" t="s">
        <v>183</v>
      </c>
    </row>
    <row r="32" spans="1:10" x14ac:dyDescent="0.2">
      <c r="A32" t="s">
        <v>210</v>
      </c>
      <c r="B32">
        <v>2.5399999999999999E-2</v>
      </c>
      <c r="C32" t="s">
        <v>180</v>
      </c>
      <c r="D32">
        <v>9</v>
      </c>
      <c r="E32">
        <v>14</v>
      </c>
      <c r="F32">
        <v>12</v>
      </c>
      <c r="G32" t="s">
        <v>181</v>
      </c>
      <c r="H32">
        <v>16</v>
      </c>
      <c r="I32" t="s">
        <v>182</v>
      </c>
      <c r="J32" t="s">
        <v>183</v>
      </c>
    </row>
    <row r="33" spans="1:12" x14ac:dyDescent="0.2">
      <c r="A33" t="s">
        <v>211</v>
      </c>
      <c r="B33">
        <v>0</v>
      </c>
      <c r="C33" t="s">
        <v>180</v>
      </c>
      <c r="D33">
        <v>5</v>
      </c>
      <c r="E33">
        <v>16</v>
      </c>
      <c r="F33">
        <v>11</v>
      </c>
      <c r="G33" t="s">
        <v>181</v>
      </c>
      <c r="H33">
        <v>18</v>
      </c>
      <c r="I33" t="s">
        <v>182</v>
      </c>
      <c r="J33" t="s">
        <v>183</v>
      </c>
    </row>
    <row r="34" spans="1:12" x14ac:dyDescent="0.2">
      <c r="A34" t="s">
        <v>212</v>
      </c>
      <c r="B34">
        <v>2.5399999999999999E-2</v>
      </c>
      <c r="C34" t="s">
        <v>180</v>
      </c>
      <c r="D34">
        <v>3</v>
      </c>
      <c r="E34">
        <v>16</v>
      </c>
      <c r="F34">
        <v>11</v>
      </c>
      <c r="G34" t="s">
        <v>181</v>
      </c>
      <c r="H34">
        <v>22</v>
      </c>
      <c r="I34" t="s">
        <v>182</v>
      </c>
      <c r="J34" t="s">
        <v>183</v>
      </c>
    </row>
    <row r="35" spans="1:12" x14ac:dyDescent="0.2">
      <c r="A35" t="s">
        <v>213</v>
      </c>
      <c r="B35">
        <v>0</v>
      </c>
      <c r="C35" t="s">
        <v>180</v>
      </c>
      <c r="D35">
        <v>7</v>
      </c>
      <c r="E35">
        <v>19</v>
      </c>
      <c r="F35">
        <v>13</v>
      </c>
      <c r="G35" t="s">
        <v>181</v>
      </c>
      <c r="H35">
        <v>22</v>
      </c>
      <c r="I35" t="s">
        <v>182</v>
      </c>
      <c r="J35" t="s">
        <v>183</v>
      </c>
    </row>
    <row r="36" spans="1:12" x14ac:dyDescent="0.2">
      <c r="A36" t="s">
        <v>214</v>
      </c>
      <c r="B36">
        <v>0</v>
      </c>
      <c r="C36" t="s">
        <v>180</v>
      </c>
      <c r="D36">
        <v>2</v>
      </c>
      <c r="E36">
        <v>21</v>
      </c>
      <c r="F36">
        <v>13</v>
      </c>
      <c r="G36" t="s">
        <v>181</v>
      </c>
      <c r="H36">
        <v>14</v>
      </c>
      <c r="I36" t="s">
        <v>182</v>
      </c>
      <c r="J36" t="s">
        <v>183</v>
      </c>
    </row>
    <row r="37" spans="1:12" x14ac:dyDescent="0.2">
      <c r="A37" t="s">
        <v>215</v>
      </c>
      <c r="B37">
        <v>0</v>
      </c>
      <c r="C37" t="s">
        <v>180</v>
      </c>
      <c r="D37">
        <v>2</v>
      </c>
      <c r="E37">
        <v>19</v>
      </c>
      <c r="F37">
        <v>13</v>
      </c>
      <c r="G37" t="s">
        <v>181</v>
      </c>
      <c r="H37">
        <v>8</v>
      </c>
      <c r="I37" t="s">
        <v>182</v>
      </c>
      <c r="J37" t="s">
        <v>183</v>
      </c>
    </row>
    <row r="38" spans="1:12" x14ac:dyDescent="0.2">
      <c r="A38" t="s">
        <v>216</v>
      </c>
      <c r="B38">
        <v>0</v>
      </c>
      <c r="C38" t="s">
        <v>180</v>
      </c>
      <c r="D38">
        <v>6</v>
      </c>
      <c r="E38">
        <v>17</v>
      </c>
      <c r="F38">
        <v>12</v>
      </c>
      <c r="G38" t="s">
        <v>181</v>
      </c>
      <c r="H38">
        <v>8</v>
      </c>
      <c r="I38" t="s">
        <v>182</v>
      </c>
      <c r="J38" t="s">
        <v>183</v>
      </c>
    </row>
    <row r="39" spans="1:12" x14ac:dyDescent="0.2">
      <c r="A39" t="s">
        <v>217</v>
      </c>
      <c r="B39">
        <v>0</v>
      </c>
      <c r="C39" t="s">
        <v>180</v>
      </c>
      <c r="D39">
        <v>6</v>
      </c>
      <c r="E39">
        <v>19</v>
      </c>
      <c r="F39">
        <v>13</v>
      </c>
      <c r="G39" t="s">
        <v>181</v>
      </c>
      <c r="H39">
        <v>7</v>
      </c>
      <c r="I39" t="s">
        <v>182</v>
      </c>
      <c r="J39" t="s">
        <v>183</v>
      </c>
    </row>
    <row r="40" spans="1:12" x14ac:dyDescent="0.2">
      <c r="A40" t="s">
        <v>218</v>
      </c>
      <c r="B40">
        <v>0</v>
      </c>
      <c r="C40" t="s">
        <v>180</v>
      </c>
      <c r="D40">
        <v>7</v>
      </c>
      <c r="E40">
        <v>20</v>
      </c>
      <c r="F40">
        <v>15</v>
      </c>
      <c r="G40" t="s">
        <v>181</v>
      </c>
      <c r="H40">
        <v>9</v>
      </c>
      <c r="I40" t="s">
        <v>182</v>
      </c>
      <c r="J40" t="s">
        <v>183</v>
      </c>
    </row>
    <row r="41" spans="1:12" x14ac:dyDescent="0.2">
      <c r="A41" t="s">
        <v>219</v>
      </c>
      <c r="B41">
        <v>0</v>
      </c>
      <c r="C41" t="s">
        <v>180</v>
      </c>
      <c r="D41">
        <v>10</v>
      </c>
      <c r="E41">
        <v>24</v>
      </c>
      <c r="F41">
        <v>18</v>
      </c>
      <c r="G41" t="s">
        <v>181</v>
      </c>
      <c r="H41">
        <v>5</v>
      </c>
      <c r="I41" t="s">
        <v>182</v>
      </c>
      <c r="J41" t="s">
        <v>183</v>
      </c>
      <c r="L41">
        <f>SUM(B34:B63)</f>
        <v>9.2710000000000008</v>
      </c>
    </row>
    <row r="42" spans="1:12" x14ac:dyDescent="0.2">
      <c r="A42" t="s">
        <v>220</v>
      </c>
      <c r="B42">
        <v>7.6200000000000004E-2</v>
      </c>
      <c r="C42" t="s">
        <v>180</v>
      </c>
      <c r="D42">
        <v>11</v>
      </c>
      <c r="E42">
        <v>19</v>
      </c>
      <c r="F42">
        <v>15</v>
      </c>
      <c r="G42" t="s">
        <v>181</v>
      </c>
      <c r="H42">
        <v>9</v>
      </c>
      <c r="I42" t="s">
        <v>182</v>
      </c>
      <c r="J42" t="s">
        <v>183</v>
      </c>
    </row>
    <row r="43" spans="1:12" x14ac:dyDescent="0.2">
      <c r="A43" t="s">
        <v>221</v>
      </c>
      <c r="B43">
        <v>0.40639999999999998</v>
      </c>
      <c r="C43" t="s">
        <v>180</v>
      </c>
      <c r="D43">
        <v>12</v>
      </c>
      <c r="E43">
        <v>16</v>
      </c>
      <c r="F43">
        <v>14</v>
      </c>
      <c r="G43" t="s">
        <v>181</v>
      </c>
      <c r="H43">
        <v>12</v>
      </c>
      <c r="I43" t="s">
        <v>182</v>
      </c>
      <c r="J43" t="s">
        <v>183</v>
      </c>
    </row>
    <row r="44" spans="1:12" x14ac:dyDescent="0.2">
      <c r="A44" t="s">
        <v>222</v>
      </c>
      <c r="B44">
        <v>0</v>
      </c>
      <c r="C44" t="s">
        <v>180</v>
      </c>
      <c r="D44">
        <v>7</v>
      </c>
      <c r="E44">
        <v>20</v>
      </c>
      <c r="F44">
        <v>15</v>
      </c>
      <c r="G44" t="s">
        <v>181</v>
      </c>
      <c r="H44">
        <v>10</v>
      </c>
      <c r="I44" t="s">
        <v>182</v>
      </c>
      <c r="J44" t="s">
        <v>183</v>
      </c>
    </row>
    <row r="45" spans="1:12" x14ac:dyDescent="0.2">
      <c r="A45" t="s">
        <v>223</v>
      </c>
      <c r="B45">
        <v>0</v>
      </c>
      <c r="C45" t="s">
        <v>180</v>
      </c>
      <c r="D45">
        <v>7</v>
      </c>
      <c r="E45">
        <v>25</v>
      </c>
      <c r="F45">
        <v>17</v>
      </c>
      <c r="G45" t="s">
        <v>181</v>
      </c>
      <c r="H45">
        <v>6</v>
      </c>
      <c r="I45" t="s">
        <v>182</v>
      </c>
      <c r="J45" t="s">
        <v>183</v>
      </c>
    </row>
    <row r="46" spans="1:12" x14ac:dyDescent="0.2">
      <c r="A46" t="s">
        <v>224</v>
      </c>
      <c r="B46">
        <v>1.016</v>
      </c>
      <c r="C46" t="s">
        <v>180</v>
      </c>
      <c r="D46">
        <v>13</v>
      </c>
      <c r="E46">
        <v>21</v>
      </c>
      <c r="F46">
        <v>16</v>
      </c>
      <c r="G46" t="s">
        <v>181</v>
      </c>
      <c r="H46">
        <v>11</v>
      </c>
      <c r="I46" t="s">
        <v>182</v>
      </c>
      <c r="J46" t="s">
        <v>183</v>
      </c>
    </row>
    <row r="47" spans="1:12" x14ac:dyDescent="0.2">
      <c r="A47" t="s">
        <v>225</v>
      </c>
      <c r="B47">
        <v>1.3208</v>
      </c>
      <c r="C47" t="s">
        <v>180</v>
      </c>
      <c r="D47">
        <v>9</v>
      </c>
      <c r="E47">
        <v>16</v>
      </c>
      <c r="F47">
        <v>13</v>
      </c>
      <c r="G47" t="s">
        <v>181</v>
      </c>
      <c r="H47">
        <v>10</v>
      </c>
      <c r="I47" t="s">
        <v>182</v>
      </c>
      <c r="J47" t="s">
        <v>183</v>
      </c>
    </row>
    <row r="48" spans="1:12" x14ac:dyDescent="0.2">
      <c r="A48" t="s">
        <v>226</v>
      </c>
      <c r="B48">
        <v>0</v>
      </c>
      <c r="C48" t="s">
        <v>180</v>
      </c>
      <c r="D48">
        <v>6</v>
      </c>
      <c r="E48">
        <v>16</v>
      </c>
      <c r="F48">
        <v>12</v>
      </c>
      <c r="G48" t="s">
        <v>181</v>
      </c>
      <c r="H48">
        <v>10</v>
      </c>
      <c r="I48" t="s">
        <v>182</v>
      </c>
      <c r="J48" t="s">
        <v>183</v>
      </c>
    </row>
    <row r="49" spans="1:10" x14ac:dyDescent="0.2">
      <c r="A49" t="s">
        <v>227</v>
      </c>
      <c r="B49">
        <v>0</v>
      </c>
      <c r="C49" t="s">
        <v>180</v>
      </c>
      <c r="D49">
        <v>8</v>
      </c>
      <c r="E49">
        <v>20</v>
      </c>
      <c r="F49">
        <v>14</v>
      </c>
      <c r="G49" t="s">
        <v>181</v>
      </c>
      <c r="H49">
        <v>9</v>
      </c>
      <c r="I49" t="s">
        <v>182</v>
      </c>
      <c r="J49" t="s">
        <v>183</v>
      </c>
    </row>
    <row r="50" spans="1:10" x14ac:dyDescent="0.2">
      <c r="A50" t="s">
        <v>228</v>
      </c>
      <c r="B50">
        <v>0</v>
      </c>
      <c r="C50" t="s">
        <v>180</v>
      </c>
      <c r="D50">
        <v>12</v>
      </c>
      <c r="E50">
        <v>24</v>
      </c>
      <c r="F50">
        <v>18</v>
      </c>
      <c r="G50" t="s">
        <v>181</v>
      </c>
      <c r="H50">
        <v>14</v>
      </c>
      <c r="I50" t="s">
        <v>182</v>
      </c>
      <c r="J50" t="s">
        <v>183</v>
      </c>
    </row>
    <row r="51" spans="1:10" x14ac:dyDescent="0.2">
      <c r="A51" t="s">
        <v>229</v>
      </c>
      <c r="B51">
        <v>0</v>
      </c>
      <c r="C51" t="s">
        <v>180</v>
      </c>
      <c r="D51">
        <v>16</v>
      </c>
      <c r="E51">
        <v>30</v>
      </c>
      <c r="F51">
        <v>23</v>
      </c>
      <c r="G51" t="s">
        <v>181</v>
      </c>
      <c r="H51">
        <v>15</v>
      </c>
      <c r="I51" t="s">
        <v>182</v>
      </c>
      <c r="J51" t="s">
        <v>183</v>
      </c>
    </row>
    <row r="52" spans="1:10" x14ac:dyDescent="0.2">
      <c r="A52" t="s">
        <v>230</v>
      </c>
      <c r="B52">
        <v>0.1016</v>
      </c>
      <c r="C52" t="s">
        <v>180</v>
      </c>
      <c r="D52">
        <v>16</v>
      </c>
      <c r="E52">
        <v>21</v>
      </c>
      <c r="F52">
        <v>19</v>
      </c>
      <c r="G52" t="s">
        <v>181</v>
      </c>
      <c r="H52">
        <v>11</v>
      </c>
      <c r="I52" t="s">
        <v>182</v>
      </c>
      <c r="J52" t="s">
        <v>183</v>
      </c>
    </row>
    <row r="53" spans="1:10" x14ac:dyDescent="0.2">
      <c r="A53" t="s">
        <v>231</v>
      </c>
      <c r="B53">
        <v>0.99060000000000004</v>
      </c>
      <c r="C53" t="s">
        <v>180</v>
      </c>
      <c r="D53">
        <v>14</v>
      </c>
      <c r="E53">
        <v>22</v>
      </c>
      <c r="F53">
        <v>17</v>
      </c>
      <c r="G53" t="s">
        <v>181</v>
      </c>
      <c r="H53">
        <v>9</v>
      </c>
      <c r="I53" t="s">
        <v>182</v>
      </c>
      <c r="J53" t="s">
        <v>183</v>
      </c>
    </row>
    <row r="54" spans="1:10" x14ac:dyDescent="0.2">
      <c r="A54" t="s">
        <v>232</v>
      </c>
      <c r="B54">
        <v>7.6200000000000004E-2</v>
      </c>
      <c r="C54" t="s">
        <v>180</v>
      </c>
      <c r="D54">
        <v>11</v>
      </c>
      <c r="E54">
        <v>19</v>
      </c>
      <c r="F54">
        <v>15</v>
      </c>
      <c r="G54" t="s">
        <v>181</v>
      </c>
      <c r="H54">
        <v>10</v>
      </c>
      <c r="I54" t="s">
        <v>182</v>
      </c>
      <c r="J54" t="s">
        <v>183</v>
      </c>
    </row>
    <row r="55" spans="1:10" x14ac:dyDescent="0.2">
      <c r="A55" t="s">
        <v>233</v>
      </c>
      <c r="B55">
        <v>0</v>
      </c>
      <c r="C55" t="s">
        <v>180</v>
      </c>
      <c r="D55">
        <v>10</v>
      </c>
      <c r="E55">
        <v>26</v>
      </c>
      <c r="F55">
        <v>18</v>
      </c>
      <c r="G55" t="s">
        <v>181</v>
      </c>
      <c r="H55">
        <v>12</v>
      </c>
      <c r="I55" t="s">
        <v>182</v>
      </c>
      <c r="J55" t="s">
        <v>183</v>
      </c>
    </row>
    <row r="56" spans="1:10" x14ac:dyDescent="0.2">
      <c r="A56" t="s">
        <v>234</v>
      </c>
      <c r="B56">
        <v>1.651</v>
      </c>
      <c r="C56" t="s">
        <v>180</v>
      </c>
      <c r="D56">
        <v>10</v>
      </c>
      <c r="E56">
        <v>23</v>
      </c>
      <c r="F56">
        <v>17</v>
      </c>
      <c r="G56" t="s">
        <v>181</v>
      </c>
      <c r="H56">
        <v>7</v>
      </c>
      <c r="I56" t="s">
        <v>182</v>
      </c>
      <c r="J56" t="s">
        <v>183</v>
      </c>
    </row>
    <row r="57" spans="1:10" x14ac:dyDescent="0.2">
      <c r="A57" t="s">
        <v>235</v>
      </c>
      <c r="B57">
        <v>0.76200000000000001</v>
      </c>
      <c r="C57" t="s">
        <v>180</v>
      </c>
      <c r="D57">
        <v>11</v>
      </c>
      <c r="E57">
        <v>16</v>
      </c>
      <c r="F57">
        <v>14</v>
      </c>
      <c r="G57" t="s">
        <v>181</v>
      </c>
      <c r="H57">
        <v>9</v>
      </c>
      <c r="I57" t="s">
        <v>182</v>
      </c>
      <c r="J57" t="s">
        <v>183</v>
      </c>
    </row>
    <row r="58" spans="1:10" x14ac:dyDescent="0.2">
      <c r="A58" t="s">
        <v>236</v>
      </c>
      <c r="B58">
        <v>2.8448000000000002</v>
      </c>
      <c r="C58" t="s">
        <v>180</v>
      </c>
      <c r="D58">
        <v>9</v>
      </c>
      <c r="E58">
        <v>19</v>
      </c>
      <c r="F58">
        <v>12</v>
      </c>
      <c r="G58" t="s">
        <v>181</v>
      </c>
      <c r="H58">
        <v>18</v>
      </c>
      <c r="I58" t="s">
        <v>182</v>
      </c>
      <c r="J58" t="s">
        <v>183</v>
      </c>
    </row>
    <row r="59" spans="1:10" x14ac:dyDescent="0.2">
      <c r="A59" t="s">
        <v>237</v>
      </c>
      <c r="B59">
        <v>0</v>
      </c>
      <c r="C59" t="s">
        <v>180</v>
      </c>
      <c r="D59">
        <v>9</v>
      </c>
      <c r="E59">
        <v>23</v>
      </c>
      <c r="F59">
        <v>17</v>
      </c>
      <c r="G59" t="s">
        <v>181</v>
      </c>
      <c r="H59">
        <v>12</v>
      </c>
      <c r="I59" t="s">
        <v>182</v>
      </c>
      <c r="J59" t="s">
        <v>183</v>
      </c>
    </row>
    <row r="60" spans="1:10" x14ac:dyDescent="0.2">
      <c r="A60" t="s">
        <v>238</v>
      </c>
      <c r="B60">
        <v>0</v>
      </c>
      <c r="C60" t="s">
        <v>180</v>
      </c>
      <c r="D60">
        <v>11</v>
      </c>
      <c r="E60">
        <v>20</v>
      </c>
      <c r="F60">
        <v>15</v>
      </c>
      <c r="G60" t="s">
        <v>181</v>
      </c>
      <c r="H60">
        <v>13</v>
      </c>
      <c r="I60" t="s">
        <v>182</v>
      </c>
      <c r="J60" t="s">
        <v>183</v>
      </c>
    </row>
    <row r="61" spans="1:10" x14ac:dyDescent="0.2">
      <c r="A61" t="s">
        <v>239</v>
      </c>
      <c r="B61">
        <v>0</v>
      </c>
      <c r="C61" t="s">
        <v>180</v>
      </c>
      <c r="D61">
        <v>7</v>
      </c>
      <c r="E61">
        <v>20</v>
      </c>
      <c r="F61">
        <v>15</v>
      </c>
      <c r="G61" t="s">
        <v>181</v>
      </c>
      <c r="H61">
        <v>3</v>
      </c>
      <c r="I61" t="s">
        <v>182</v>
      </c>
      <c r="J61" t="s">
        <v>183</v>
      </c>
    </row>
    <row r="62" spans="1:10" x14ac:dyDescent="0.2">
      <c r="A62" t="s">
        <v>240</v>
      </c>
      <c r="B62">
        <v>0</v>
      </c>
      <c r="C62" t="s">
        <v>180</v>
      </c>
      <c r="D62">
        <v>12</v>
      </c>
      <c r="E62">
        <v>19</v>
      </c>
      <c r="F62">
        <v>15</v>
      </c>
      <c r="G62" t="s">
        <v>181</v>
      </c>
      <c r="H62">
        <v>15</v>
      </c>
      <c r="I62" t="s">
        <v>182</v>
      </c>
      <c r="J62" t="s">
        <v>183</v>
      </c>
    </row>
    <row r="63" spans="1:10" x14ac:dyDescent="0.2">
      <c r="A63" t="s">
        <v>241</v>
      </c>
      <c r="B63">
        <v>0</v>
      </c>
      <c r="C63" t="s">
        <v>180</v>
      </c>
      <c r="D63">
        <v>9</v>
      </c>
      <c r="E63">
        <v>20</v>
      </c>
      <c r="F63">
        <v>15</v>
      </c>
      <c r="G63" t="s">
        <v>181</v>
      </c>
      <c r="H63">
        <v>15</v>
      </c>
      <c r="I63" t="s">
        <v>182</v>
      </c>
      <c r="J63" t="s">
        <v>183</v>
      </c>
    </row>
    <row r="64" spans="1:10" x14ac:dyDescent="0.2">
      <c r="A64" t="s">
        <v>242</v>
      </c>
      <c r="B64">
        <v>0.55879999999999996</v>
      </c>
      <c r="C64" t="s">
        <v>180</v>
      </c>
      <c r="D64">
        <v>6</v>
      </c>
      <c r="E64">
        <v>15</v>
      </c>
      <c r="F64">
        <v>11</v>
      </c>
      <c r="G64" t="s">
        <v>181</v>
      </c>
      <c r="H64">
        <v>1</v>
      </c>
      <c r="I64" t="s">
        <v>182</v>
      </c>
      <c r="J64" t="s">
        <v>183</v>
      </c>
    </row>
    <row r="65" spans="1:12" x14ac:dyDescent="0.2">
      <c r="A65" t="s">
        <v>243</v>
      </c>
      <c r="B65">
        <v>0</v>
      </c>
      <c r="C65" t="s">
        <v>180</v>
      </c>
      <c r="D65">
        <v>9</v>
      </c>
      <c r="E65">
        <v>18</v>
      </c>
      <c r="F65">
        <v>14</v>
      </c>
      <c r="G65" t="s">
        <v>181</v>
      </c>
      <c r="H65">
        <v>1</v>
      </c>
      <c r="I65" t="s">
        <v>182</v>
      </c>
      <c r="J65" t="s">
        <v>183</v>
      </c>
    </row>
    <row r="66" spans="1:12" x14ac:dyDescent="0.2">
      <c r="A66" t="s">
        <v>244</v>
      </c>
      <c r="B66">
        <v>0.38100000000000001</v>
      </c>
      <c r="C66" t="s">
        <v>180</v>
      </c>
      <c r="D66">
        <v>10</v>
      </c>
      <c r="E66">
        <v>22</v>
      </c>
      <c r="F66">
        <v>16</v>
      </c>
      <c r="G66" t="s">
        <v>181</v>
      </c>
      <c r="H66">
        <v>1</v>
      </c>
      <c r="I66" t="s">
        <v>182</v>
      </c>
      <c r="J66" t="s">
        <v>183</v>
      </c>
    </row>
    <row r="67" spans="1:12" x14ac:dyDescent="0.2">
      <c r="A67" t="s">
        <v>245</v>
      </c>
      <c r="B67">
        <v>0</v>
      </c>
      <c r="C67" t="s">
        <v>180</v>
      </c>
      <c r="D67">
        <v>10</v>
      </c>
      <c r="E67">
        <v>21</v>
      </c>
      <c r="F67">
        <v>16</v>
      </c>
      <c r="G67" t="s">
        <v>181</v>
      </c>
      <c r="H67">
        <v>2</v>
      </c>
      <c r="I67" t="s">
        <v>182</v>
      </c>
      <c r="J67" t="s">
        <v>183</v>
      </c>
    </row>
    <row r="68" spans="1:12" x14ac:dyDescent="0.2">
      <c r="A68" t="s">
        <v>246</v>
      </c>
      <c r="B68">
        <v>7.6200000000000004E-2</v>
      </c>
      <c r="C68" t="s">
        <v>180</v>
      </c>
      <c r="D68">
        <v>12</v>
      </c>
      <c r="E68">
        <v>19</v>
      </c>
      <c r="F68">
        <v>15</v>
      </c>
      <c r="G68" t="s">
        <v>181</v>
      </c>
      <c r="H68">
        <v>4</v>
      </c>
      <c r="I68" t="s">
        <v>182</v>
      </c>
      <c r="J68" t="s">
        <v>183</v>
      </c>
    </row>
    <row r="69" spans="1:12" x14ac:dyDescent="0.2">
      <c r="A69" t="s">
        <v>247</v>
      </c>
      <c r="B69">
        <v>0.33019999999999999</v>
      </c>
      <c r="C69" t="s">
        <v>180</v>
      </c>
      <c r="D69">
        <v>11</v>
      </c>
      <c r="E69">
        <v>19</v>
      </c>
      <c r="F69">
        <v>16</v>
      </c>
      <c r="G69" t="s">
        <v>181</v>
      </c>
      <c r="H69">
        <v>4</v>
      </c>
      <c r="I69" t="s">
        <v>182</v>
      </c>
      <c r="J69" t="s">
        <v>183</v>
      </c>
    </row>
    <row r="70" spans="1:12" x14ac:dyDescent="0.2">
      <c r="A70" t="s">
        <v>248</v>
      </c>
      <c r="B70">
        <v>2.5399999999999999E-2</v>
      </c>
      <c r="C70" t="s">
        <v>180</v>
      </c>
      <c r="D70">
        <v>8</v>
      </c>
      <c r="E70">
        <v>22</v>
      </c>
      <c r="F70">
        <v>16</v>
      </c>
      <c r="G70" t="s">
        <v>181</v>
      </c>
      <c r="H70">
        <v>4</v>
      </c>
      <c r="I70" t="s">
        <v>182</v>
      </c>
      <c r="J70" t="s">
        <v>183</v>
      </c>
    </row>
    <row r="71" spans="1:12" x14ac:dyDescent="0.2">
      <c r="A71" t="s">
        <v>249</v>
      </c>
      <c r="B71">
        <v>0.88900000000000001</v>
      </c>
      <c r="C71" t="s">
        <v>180</v>
      </c>
      <c r="D71">
        <v>15</v>
      </c>
      <c r="E71">
        <v>24</v>
      </c>
      <c r="F71">
        <v>19</v>
      </c>
      <c r="G71" t="s">
        <v>181</v>
      </c>
      <c r="H71">
        <v>9</v>
      </c>
      <c r="I71" t="s">
        <v>182</v>
      </c>
      <c r="J71" t="s">
        <v>183</v>
      </c>
    </row>
    <row r="72" spans="1:12" x14ac:dyDescent="0.2">
      <c r="A72" t="s">
        <v>250</v>
      </c>
      <c r="B72">
        <v>5.0799999999999998E-2</v>
      </c>
      <c r="C72" t="s">
        <v>180</v>
      </c>
      <c r="D72">
        <v>17</v>
      </c>
      <c r="E72">
        <v>26</v>
      </c>
      <c r="F72">
        <v>22</v>
      </c>
      <c r="G72" t="s">
        <v>181</v>
      </c>
      <c r="H72">
        <v>3</v>
      </c>
      <c r="I72" t="s">
        <v>182</v>
      </c>
      <c r="J72" t="s">
        <v>183</v>
      </c>
    </row>
    <row r="73" spans="1:12" x14ac:dyDescent="0.2">
      <c r="A73" t="s">
        <v>251</v>
      </c>
      <c r="B73">
        <v>5.0799999999999998E-2</v>
      </c>
      <c r="C73" t="s">
        <v>180</v>
      </c>
      <c r="D73">
        <v>14</v>
      </c>
      <c r="E73">
        <v>23</v>
      </c>
      <c r="F73">
        <v>18</v>
      </c>
      <c r="G73" t="s">
        <v>181</v>
      </c>
      <c r="H73">
        <v>3</v>
      </c>
      <c r="I73" t="s">
        <v>182</v>
      </c>
      <c r="J73" t="s">
        <v>183</v>
      </c>
    </row>
    <row r="74" spans="1:12" x14ac:dyDescent="0.2">
      <c r="A74" t="s">
        <v>252</v>
      </c>
      <c r="B74">
        <v>0</v>
      </c>
      <c r="C74" t="s">
        <v>180</v>
      </c>
      <c r="D74">
        <v>13</v>
      </c>
      <c r="E74">
        <v>24</v>
      </c>
      <c r="F74">
        <v>18</v>
      </c>
      <c r="G74" t="s">
        <v>181</v>
      </c>
      <c r="H74">
        <v>7</v>
      </c>
      <c r="I74" t="s">
        <v>182</v>
      </c>
      <c r="J74" t="s">
        <v>183</v>
      </c>
    </row>
    <row r="75" spans="1:12" x14ac:dyDescent="0.2">
      <c r="A75" t="s">
        <v>253</v>
      </c>
      <c r="B75">
        <v>0</v>
      </c>
      <c r="C75" t="s">
        <v>180</v>
      </c>
      <c r="D75">
        <v>11</v>
      </c>
      <c r="E75">
        <v>27</v>
      </c>
      <c r="F75">
        <v>20</v>
      </c>
      <c r="G75" t="s">
        <v>181</v>
      </c>
      <c r="H75">
        <v>2</v>
      </c>
      <c r="I75" t="s">
        <v>182</v>
      </c>
      <c r="J75" t="s">
        <v>183</v>
      </c>
    </row>
    <row r="76" spans="1:12" x14ac:dyDescent="0.2">
      <c r="A76" t="s">
        <v>254</v>
      </c>
      <c r="B76">
        <v>0</v>
      </c>
      <c r="C76" t="s">
        <v>180</v>
      </c>
      <c r="D76">
        <v>15</v>
      </c>
      <c r="E76">
        <v>28</v>
      </c>
      <c r="F76">
        <v>22</v>
      </c>
      <c r="G76" t="s">
        <v>181</v>
      </c>
      <c r="H76">
        <v>8</v>
      </c>
      <c r="I76" t="s">
        <v>182</v>
      </c>
      <c r="J76" t="s">
        <v>183</v>
      </c>
      <c r="L76">
        <f>SUM(B64:B94)</f>
        <v>4.4761000000000015</v>
      </c>
    </row>
    <row r="77" spans="1:12" x14ac:dyDescent="0.2">
      <c r="A77" t="s">
        <v>255</v>
      </c>
      <c r="B77">
        <v>0.33019999999999999</v>
      </c>
      <c r="C77" t="s">
        <v>180</v>
      </c>
      <c r="D77">
        <v>16</v>
      </c>
      <c r="E77">
        <v>30</v>
      </c>
      <c r="F77">
        <v>20</v>
      </c>
      <c r="G77" t="s">
        <v>181</v>
      </c>
      <c r="H77">
        <v>3</v>
      </c>
      <c r="I77" t="s">
        <v>182</v>
      </c>
      <c r="J77" t="s">
        <v>183</v>
      </c>
    </row>
    <row r="78" spans="1:12" x14ac:dyDescent="0.2">
      <c r="A78" t="s">
        <v>256</v>
      </c>
      <c r="B78">
        <v>0</v>
      </c>
      <c r="C78" t="s">
        <v>180</v>
      </c>
      <c r="D78">
        <v>15</v>
      </c>
      <c r="E78">
        <v>28</v>
      </c>
      <c r="F78">
        <v>22</v>
      </c>
      <c r="G78" t="s">
        <v>181</v>
      </c>
      <c r="H78">
        <v>3</v>
      </c>
      <c r="I78" t="s">
        <v>182</v>
      </c>
      <c r="J78" t="s">
        <v>183</v>
      </c>
    </row>
    <row r="79" spans="1:12" x14ac:dyDescent="0.2">
      <c r="A79" t="s">
        <v>257</v>
      </c>
      <c r="B79">
        <v>0</v>
      </c>
      <c r="C79" t="s">
        <v>180</v>
      </c>
      <c r="D79">
        <v>19</v>
      </c>
      <c r="E79">
        <v>27</v>
      </c>
      <c r="F79">
        <v>24</v>
      </c>
      <c r="G79" t="s">
        <v>181</v>
      </c>
      <c r="H79">
        <v>5</v>
      </c>
      <c r="I79" t="s">
        <v>182</v>
      </c>
      <c r="J79" t="s">
        <v>183</v>
      </c>
    </row>
    <row r="80" spans="1:12" x14ac:dyDescent="0.2">
      <c r="A80" t="s">
        <v>258</v>
      </c>
      <c r="B80">
        <v>0.2336</v>
      </c>
      <c r="C80" t="s">
        <v>180</v>
      </c>
      <c r="D80">
        <v>15</v>
      </c>
      <c r="E80">
        <v>28</v>
      </c>
      <c r="F80">
        <v>22</v>
      </c>
      <c r="G80" t="s">
        <v>181</v>
      </c>
      <c r="H80">
        <v>2</v>
      </c>
      <c r="I80" t="s">
        <v>182</v>
      </c>
      <c r="J80" t="s">
        <v>183</v>
      </c>
    </row>
    <row r="81" spans="1:10" x14ac:dyDescent="0.2">
      <c r="A81" t="s">
        <v>259</v>
      </c>
      <c r="B81">
        <v>0</v>
      </c>
      <c r="C81" t="s">
        <v>180</v>
      </c>
      <c r="D81">
        <v>14</v>
      </c>
      <c r="E81">
        <v>25</v>
      </c>
      <c r="F81">
        <v>22</v>
      </c>
      <c r="G81" t="s">
        <v>181</v>
      </c>
      <c r="H81">
        <v>1</v>
      </c>
      <c r="I81" t="s">
        <v>182</v>
      </c>
      <c r="J81" t="s">
        <v>183</v>
      </c>
    </row>
    <row r="82" spans="1:10" x14ac:dyDescent="0.2">
      <c r="A82" t="s">
        <v>260</v>
      </c>
      <c r="B82">
        <v>0.15240000000000001</v>
      </c>
      <c r="C82" t="s">
        <v>180</v>
      </c>
      <c r="D82">
        <v>17</v>
      </c>
      <c r="E82">
        <v>28</v>
      </c>
      <c r="F82">
        <v>22</v>
      </c>
      <c r="G82" t="s">
        <v>181</v>
      </c>
      <c r="H82">
        <v>4</v>
      </c>
      <c r="I82" t="s">
        <v>182</v>
      </c>
      <c r="J82" t="s">
        <v>183</v>
      </c>
    </row>
    <row r="83" spans="1:10" x14ac:dyDescent="0.2">
      <c r="A83" t="s">
        <v>261</v>
      </c>
      <c r="B83">
        <v>0</v>
      </c>
      <c r="C83" t="s">
        <v>180</v>
      </c>
      <c r="D83">
        <v>13</v>
      </c>
      <c r="E83">
        <v>22</v>
      </c>
      <c r="F83">
        <v>18</v>
      </c>
      <c r="G83" t="s">
        <v>181</v>
      </c>
      <c r="H83">
        <v>8</v>
      </c>
      <c r="I83" t="s">
        <v>182</v>
      </c>
      <c r="J83" t="s">
        <v>183</v>
      </c>
    </row>
    <row r="84" spans="1:10" x14ac:dyDescent="0.2">
      <c r="A84" t="s">
        <v>262</v>
      </c>
      <c r="B84">
        <v>0</v>
      </c>
      <c r="C84" t="s">
        <v>180</v>
      </c>
      <c r="D84">
        <v>13</v>
      </c>
      <c r="E84">
        <v>24</v>
      </c>
      <c r="F84">
        <v>19</v>
      </c>
      <c r="G84" t="s">
        <v>181</v>
      </c>
      <c r="H84">
        <v>7</v>
      </c>
      <c r="I84" t="s">
        <v>182</v>
      </c>
      <c r="J84" t="s">
        <v>183</v>
      </c>
    </row>
    <row r="85" spans="1:10" x14ac:dyDescent="0.2">
      <c r="A85" t="s">
        <v>263</v>
      </c>
      <c r="B85">
        <v>0</v>
      </c>
      <c r="C85" t="s">
        <v>180</v>
      </c>
      <c r="D85">
        <v>11</v>
      </c>
      <c r="E85">
        <v>23</v>
      </c>
      <c r="F85">
        <v>16</v>
      </c>
      <c r="G85" t="s">
        <v>181</v>
      </c>
      <c r="H85">
        <v>4</v>
      </c>
      <c r="I85" t="s">
        <v>182</v>
      </c>
      <c r="J85" t="s">
        <v>183</v>
      </c>
    </row>
    <row r="86" spans="1:10" x14ac:dyDescent="0.2">
      <c r="A86" t="s">
        <v>264</v>
      </c>
      <c r="B86">
        <v>0.15240000000000001</v>
      </c>
      <c r="C86" t="s">
        <v>180</v>
      </c>
      <c r="D86">
        <v>11</v>
      </c>
      <c r="E86">
        <v>19</v>
      </c>
      <c r="F86">
        <v>14</v>
      </c>
      <c r="G86" t="s">
        <v>181</v>
      </c>
      <c r="H86">
        <v>4</v>
      </c>
      <c r="I86" t="s">
        <v>182</v>
      </c>
      <c r="J86" t="s">
        <v>183</v>
      </c>
    </row>
    <row r="87" spans="1:10" x14ac:dyDescent="0.2">
      <c r="A87" t="s">
        <v>265</v>
      </c>
      <c r="B87">
        <v>0.83819999999999995</v>
      </c>
      <c r="C87" t="s">
        <v>180</v>
      </c>
      <c r="D87">
        <v>8</v>
      </c>
      <c r="E87">
        <v>24</v>
      </c>
      <c r="F87">
        <v>17</v>
      </c>
      <c r="G87" t="s">
        <v>181</v>
      </c>
      <c r="H87">
        <v>4</v>
      </c>
      <c r="I87" t="s">
        <v>182</v>
      </c>
      <c r="J87" t="s">
        <v>183</v>
      </c>
    </row>
    <row r="88" spans="1:10" x14ac:dyDescent="0.2">
      <c r="A88" t="s">
        <v>266</v>
      </c>
      <c r="B88">
        <v>0</v>
      </c>
      <c r="C88" t="s">
        <v>180</v>
      </c>
      <c r="D88">
        <v>13</v>
      </c>
      <c r="E88">
        <v>22</v>
      </c>
      <c r="F88">
        <v>17</v>
      </c>
      <c r="G88" t="s">
        <v>181</v>
      </c>
      <c r="H88">
        <v>4</v>
      </c>
      <c r="I88" t="s">
        <v>182</v>
      </c>
      <c r="J88" t="s">
        <v>183</v>
      </c>
    </row>
    <row r="89" spans="1:10" x14ac:dyDescent="0.2">
      <c r="A89" t="s">
        <v>267</v>
      </c>
      <c r="B89">
        <v>2.5399999999999999E-2</v>
      </c>
      <c r="C89" t="s">
        <v>180</v>
      </c>
      <c r="D89">
        <v>9</v>
      </c>
      <c r="E89">
        <v>21</v>
      </c>
      <c r="F89">
        <v>16</v>
      </c>
      <c r="G89" t="s">
        <v>181</v>
      </c>
      <c r="H89">
        <v>6</v>
      </c>
      <c r="I89" t="s">
        <v>182</v>
      </c>
      <c r="J89" t="s">
        <v>183</v>
      </c>
    </row>
    <row r="90" spans="1:10" x14ac:dyDescent="0.2">
      <c r="A90" t="s">
        <v>268</v>
      </c>
      <c r="B90">
        <v>2.5399999999999999E-2</v>
      </c>
      <c r="C90" t="s">
        <v>180</v>
      </c>
      <c r="D90">
        <v>11</v>
      </c>
      <c r="E90">
        <v>21</v>
      </c>
      <c r="F90">
        <v>16</v>
      </c>
      <c r="G90" t="s">
        <v>181</v>
      </c>
      <c r="H90">
        <v>4</v>
      </c>
      <c r="I90" t="s">
        <v>182</v>
      </c>
      <c r="J90" t="s">
        <v>183</v>
      </c>
    </row>
    <row r="91" spans="1:10" x14ac:dyDescent="0.2">
      <c r="A91" t="s">
        <v>269</v>
      </c>
      <c r="B91">
        <v>0</v>
      </c>
      <c r="C91" t="s">
        <v>180</v>
      </c>
      <c r="D91">
        <v>8</v>
      </c>
      <c r="E91">
        <v>24</v>
      </c>
      <c r="F91">
        <v>17</v>
      </c>
      <c r="G91" t="s">
        <v>181</v>
      </c>
      <c r="H91">
        <v>2</v>
      </c>
      <c r="I91" t="s">
        <v>182</v>
      </c>
      <c r="J91" t="s">
        <v>183</v>
      </c>
    </row>
    <row r="92" spans="1:10" x14ac:dyDescent="0.2">
      <c r="A92" t="s">
        <v>270</v>
      </c>
      <c r="B92">
        <v>0</v>
      </c>
      <c r="C92" t="s">
        <v>180</v>
      </c>
      <c r="D92">
        <v>12</v>
      </c>
      <c r="E92">
        <v>27</v>
      </c>
      <c r="F92">
        <v>17</v>
      </c>
      <c r="G92" t="s">
        <v>181</v>
      </c>
      <c r="H92">
        <v>5</v>
      </c>
      <c r="I92" t="s">
        <v>182</v>
      </c>
      <c r="J92" t="s">
        <v>183</v>
      </c>
    </row>
    <row r="93" spans="1:10" x14ac:dyDescent="0.2">
      <c r="A93" t="s">
        <v>271</v>
      </c>
      <c r="B93">
        <v>0.35630000000000001</v>
      </c>
      <c r="C93" t="s">
        <v>180</v>
      </c>
      <c r="D93">
        <v>14</v>
      </c>
      <c r="E93">
        <v>20</v>
      </c>
      <c r="F93">
        <v>17</v>
      </c>
      <c r="G93" t="s">
        <v>181</v>
      </c>
      <c r="H93">
        <v>2</v>
      </c>
      <c r="I93" t="s">
        <v>182</v>
      </c>
      <c r="J93" t="s">
        <v>183</v>
      </c>
    </row>
    <row r="94" spans="1:10" x14ac:dyDescent="0.2">
      <c r="A94" t="s">
        <v>272</v>
      </c>
      <c r="B94">
        <v>0</v>
      </c>
      <c r="C94" t="s">
        <v>180</v>
      </c>
      <c r="D94">
        <v>13</v>
      </c>
      <c r="E94">
        <v>23</v>
      </c>
      <c r="F94">
        <v>17</v>
      </c>
      <c r="G94" t="s">
        <v>181</v>
      </c>
      <c r="H94">
        <v>2</v>
      </c>
      <c r="I94" t="s">
        <v>182</v>
      </c>
      <c r="J94" t="s">
        <v>183</v>
      </c>
    </row>
    <row r="95" spans="1:10" x14ac:dyDescent="0.2">
      <c r="A95" t="s">
        <v>273</v>
      </c>
      <c r="B95">
        <v>0</v>
      </c>
      <c r="C95" t="s">
        <v>180</v>
      </c>
      <c r="D95">
        <v>12</v>
      </c>
      <c r="E95">
        <v>22</v>
      </c>
      <c r="F95">
        <v>17</v>
      </c>
      <c r="G95" t="s">
        <v>181</v>
      </c>
      <c r="H95">
        <v>4</v>
      </c>
      <c r="I95" t="s">
        <v>182</v>
      </c>
      <c r="J95" t="s">
        <v>183</v>
      </c>
    </row>
    <row r="96" spans="1:10" x14ac:dyDescent="0.2">
      <c r="A96" t="s">
        <v>274</v>
      </c>
      <c r="B96">
        <v>1.5012000000000001</v>
      </c>
      <c r="C96" t="s">
        <v>180</v>
      </c>
      <c r="D96">
        <v>13</v>
      </c>
      <c r="E96">
        <v>20</v>
      </c>
      <c r="F96">
        <v>15</v>
      </c>
      <c r="G96" t="s">
        <v>181</v>
      </c>
      <c r="H96">
        <v>9</v>
      </c>
      <c r="I96" t="s">
        <v>182</v>
      </c>
      <c r="J96" t="s">
        <v>183</v>
      </c>
    </row>
    <row r="97" spans="1:10" x14ac:dyDescent="0.2">
      <c r="A97" t="s">
        <v>275</v>
      </c>
      <c r="C97" t="s">
        <v>180</v>
      </c>
      <c r="D97">
        <v>7</v>
      </c>
      <c r="E97">
        <v>21</v>
      </c>
      <c r="F97">
        <v>15</v>
      </c>
      <c r="G97" t="s">
        <v>181</v>
      </c>
      <c r="H97">
        <v>4</v>
      </c>
      <c r="I97" t="s">
        <v>182</v>
      </c>
      <c r="J97" t="s">
        <v>183</v>
      </c>
    </row>
    <row r="98" spans="1:10" x14ac:dyDescent="0.2">
      <c r="A98" t="s">
        <v>276</v>
      </c>
      <c r="B98">
        <v>0.1527</v>
      </c>
      <c r="C98" t="s">
        <v>180</v>
      </c>
      <c r="D98">
        <v>14</v>
      </c>
      <c r="E98">
        <v>24</v>
      </c>
      <c r="F98">
        <v>19</v>
      </c>
      <c r="G98" t="s">
        <v>181</v>
      </c>
      <c r="H98">
        <v>8</v>
      </c>
      <c r="I98" t="s">
        <v>182</v>
      </c>
      <c r="J98" t="s">
        <v>183</v>
      </c>
    </row>
    <row r="99" spans="1:10" x14ac:dyDescent="0.2">
      <c r="A99" t="s">
        <v>277</v>
      </c>
      <c r="B99">
        <v>0</v>
      </c>
      <c r="C99" t="s">
        <v>180</v>
      </c>
      <c r="D99">
        <v>8</v>
      </c>
      <c r="E99">
        <v>16</v>
      </c>
      <c r="F99">
        <v>14</v>
      </c>
      <c r="G99" t="s">
        <v>181</v>
      </c>
      <c r="H99">
        <v>11</v>
      </c>
      <c r="I99" t="s">
        <v>182</v>
      </c>
      <c r="J99" t="s">
        <v>183</v>
      </c>
    </row>
    <row r="100" spans="1:10" x14ac:dyDescent="0.2">
      <c r="A100" t="s">
        <v>278</v>
      </c>
      <c r="B100">
        <v>0</v>
      </c>
      <c r="C100" t="s">
        <v>180</v>
      </c>
      <c r="D100">
        <v>7</v>
      </c>
      <c r="E100">
        <v>21</v>
      </c>
      <c r="F100">
        <v>14</v>
      </c>
      <c r="G100" t="s">
        <v>181</v>
      </c>
      <c r="H100">
        <v>5</v>
      </c>
      <c r="I100" t="s">
        <v>182</v>
      </c>
      <c r="J100" t="s">
        <v>183</v>
      </c>
    </row>
    <row r="101" spans="1:10" x14ac:dyDescent="0.2">
      <c r="A101" t="s">
        <v>279</v>
      </c>
      <c r="B101">
        <v>0</v>
      </c>
      <c r="C101" t="s">
        <v>180</v>
      </c>
      <c r="D101">
        <v>11</v>
      </c>
      <c r="E101">
        <v>25</v>
      </c>
      <c r="F101">
        <v>17</v>
      </c>
      <c r="G101" t="s">
        <v>181</v>
      </c>
      <c r="H101">
        <v>5</v>
      </c>
      <c r="I101" t="s">
        <v>182</v>
      </c>
      <c r="J101" t="s">
        <v>183</v>
      </c>
    </row>
    <row r="102" spans="1:10" x14ac:dyDescent="0.2">
      <c r="A102" t="s">
        <v>280</v>
      </c>
      <c r="B102">
        <v>0</v>
      </c>
      <c r="C102" t="s">
        <v>180</v>
      </c>
      <c r="D102">
        <v>10</v>
      </c>
      <c r="E102">
        <v>28</v>
      </c>
      <c r="F102">
        <v>19</v>
      </c>
      <c r="G102" t="s">
        <v>181</v>
      </c>
      <c r="H102">
        <v>3</v>
      </c>
      <c r="I102" t="s">
        <v>182</v>
      </c>
      <c r="J102" t="s">
        <v>183</v>
      </c>
    </row>
    <row r="103" spans="1:10" x14ac:dyDescent="0.2">
      <c r="A103" t="s">
        <v>281</v>
      </c>
      <c r="B103">
        <v>0</v>
      </c>
      <c r="C103" t="s">
        <v>180</v>
      </c>
      <c r="D103">
        <v>8</v>
      </c>
      <c r="E103">
        <v>22</v>
      </c>
      <c r="F103">
        <v>16</v>
      </c>
      <c r="G103" t="s">
        <v>181</v>
      </c>
      <c r="H103">
        <v>6</v>
      </c>
      <c r="I103" t="s">
        <v>182</v>
      </c>
      <c r="J103" t="s">
        <v>183</v>
      </c>
    </row>
    <row r="104" spans="1:10" x14ac:dyDescent="0.2">
      <c r="A104" t="s">
        <v>282</v>
      </c>
      <c r="B104">
        <v>0</v>
      </c>
      <c r="C104" t="s">
        <v>180</v>
      </c>
      <c r="D104">
        <v>4</v>
      </c>
      <c r="E104">
        <v>23</v>
      </c>
      <c r="F104">
        <v>15</v>
      </c>
      <c r="G104" t="s">
        <v>181</v>
      </c>
      <c r="H104">
        <v>2</v>
      </c>
      <c r="I104" t="s">
        <v>182</v>
      </c>
      <c r="J104" t="s">
        <v>183</v>
      </c>
    </row>
    <row r="105" spans="1:10" x14ac:dyDescent="0.2">
      <c r="A105" t="s">
        <v>283</v>
      </c>
      <c r="B105">
        <v>0</v>
      </c>
      <c r="C105" t="s">
        <v>180</v>
      </c>
      <c r="D105">
        <v>12</v>
      </c>
      <c r="E105">
        <v>22</v>
      </c>
      <c r="F105">
        <v>17</v>
      </c>
      <c r="G105" t="s">
        <v>181</v>
      </c>
      <c r="H105">
        <v>5</v>
      </c>
      <c r="I105" t="s">
        <v>182</v>
      </c>
      <c r="J105" t="s">
        <v>183</v>
      </c>
    </row>
    <row r="106" spans="1:10" x14ac:dyDescent="0.2">
      <c r="A106" t="s">
        <v>284</v>
      </c>
      <c r="B106">
        <v>0</v>
      </c>
      <c r="C106" t="s">
        <v>180</v>
      </c>
      <c r="D106">
        <v>11</v>
      </c>
      <c r="E106">
        <v>26</v>
      </c>
      <c r="F106">
        <v>19</v>
      </c>
      <c r="G106" t="s">
        <v>181</v>
      </c>
      <c r="H106">
        <v>3</v>
      </c>
      <c r="I106" t="s">
        <v>182</v>
      </c>
      <c r="J106" t="s">
        <v>183</v>
      </c>
    </row>
    <row r="107" spans="1:10" x14ac:dyDescent="0.2">
      <c r="A107" t="s">
        <v>285</v>
      </c>
      <c r="B107" t="s">
        <v>286</v>
      </c>
      <c r="C107" t="s">
        <v>180</v>
      </c>
      <c r="D107" t="s">
        <v>286</v>
      </c>
      <c r="E107" t="s">
        <v>286</v>
      </c>
      <c r="F107" t="s">
        <v>286</v>
      </c>
      <c r="G107" t="s">
        <v>181</v>
      </c>
      <c r="H107" t="s">
        <v>286</v>
      </c>
      <c r="I107" t="s">
        <v>182</v>
      </c>
      <c r="J107" t="s">
        <v>183</v>
      </c>
    </row>
    <row r="108" spans="1:10" x14ac:dyDescent="0.2">
      <c r="A108" t="s">
        <v>287</v>
      </c>
      <c r="B108" t="s">
        <v>286</v>
      </c>
      <c r="C108" t="s">
        <v>180</v>
      </c>
      <c r="D108" t="s">
        <v>286</v>
      </c>
      <c r="E108" t="s">
        <v>286</v>
      </c>
      <c r="F108" t="s">
        <v>286</v>
      </c>
      <c r="G108" t="s">
        <v>181</v>
      </c>
      <c r="H108" t="s">
        <v>286</v>
      </c>
      <c r="I108" t="s">
        <v>182</v>
      </c>
      <c r="J108" t="s">
        <v>183</v>
      </c>
    </row>
    <row r="109" spans="1:10" x14ac:dyDescent="0.2">
      <c r="A109" t="s">
        <v>288</v>
      </c>
      <c r="B109" t="s">
        <v>286</v>
      </c>
      <c r="C109" t="s">
        <v>180</v>
      </c>
      <c r="D109" t="s">
        <v>286</v>
      </c>
      <c r="E109" t="s">
        <v>286</v>
      </c>
      <c r="F109" t="s">
        <v>286</v>
      </c>
      <c r="G109" t="s">
        <v>181</v>
      </c>
      <c r="H109" t="s">
        <v>286</v>
      </c>
      <c r="I109" t="s">
        <v>182</v>
      </c>
      <c r="J109" t="s">
        <v>183</v>
      </c>
    </row>
    <row r="110" spans="1:10" x14ac:dyDescent="0.2">
      <c r="A110" t="s">
        <v>289</v>
      </c>
      <c r="B110" t="s">
        <v>286</v>
      </c>
      <c r="C110" t="s">
        <v>180</v>
      </c>
      <c r="D110" t="s">
        <v>286</v>
      </c>
      <c r="E110" t="s">
        <v>286</v>
      </c>
      <c r="F110" t="s">
        <v>286</v>
      </c>
      <c r="G110" t="s">
        <v>181</v>
      </c>
      <c r="H110" t="s">
        <v>286</v>
      </c>
      <c r="I110" t="s">
        <v>182</v>
      </c>
      <c r="J110" t="s">
        <v>183</v>
      </c>
    </row>
    <row r="111" spans="1:10" x14ac:dyDescent="0.2">
      <c r="A111" t="s">
        <v>290</v>
      </c>
      <c r="B111">
        <v>0</v>
      </c>
      <c r="C111" t="s">
        <v>180</v>
      </c>
      <c r="D111">
        <v>15</v>
      </c>
      <c r="E111">
        <v>24</v>
      </c>
      <c r="F111">
        <v>20</v>
      </c>
      <c r="G111" t="s">
        <v>181</v>
      </c>
      <c r="H111">
        <v>0</v>
      </c>
      <c r="I111" t="s">
        <v>182</v>
      </c>
      <c r="J111" t="s">
        <v>183</v>
      </c>
    </row>
    <row r="112" spans="1:10" x14ac:dyDescent="0.2">
      <c r="A112" t="s">
        <v>291</v>
      </c>
      <c r="B112">
        <v>0</v>
      </c>
      <c r="C112" t="s">
        <v>180</v>
      </c>
      <c r="D112">
        <v>11</v>
      </c>
      <c r="E112">
        <v>27</v>
      </c>
      <c r="F112">
        <v>20</v>
      </c>
      <c r="G112" t="s">
        <v>181</v>
      </c>
      <c r="H112">
        <v>3</v>
      </c>
      <c r="I112" t="s">
        <v>182</v>
      </c>
      <c r="J112" t="s">
        <v>183</v>
      </c>
    </row>
    <row r="113" spans="1:12" x14ac:dyDescent="0.2">
      <c r="A113" t="s">
        <v>292</v>
      </c>
      <c r="B113">
        <v>0</v>
      </c>
      <c r="C113" t="s">
        <v>180</v>
      </c>
      <c r="D113">
        <v>10</v>
      </c>
      <c r="E113">
        <v>27</v>
      </c>
      <c r="F113">
        <v>19</v>
      </c>
      <c r="G113" t="s">
        <v>181</v>
      </c>
      <c r="H113">
        <v>2</v>
      </c>
      <c r="I113" t="s">
        <v>182</v>
      </c>
      <c r="J113" t="s">
        <v>183</v>
      </c>
      <c r="L113">
        <f>SUM(B95:B125)</f>
        <v>4.0207999999999995</v>
      </c>
    </row>
    <row r="114" spans="1:12" x14ac:dyDescent="0.2">
      <c r="A114" t="s">
        <v>293</v>
      </c>
      <c r="B114">
        <v>0</v>
      </c>
      <c r="C114" t="s">
        <v>180</v>
      </c>
      <c r="D114">
        <v>14</v>
      </c>
      <c r="E114">
        <v>29</v>
      </c>
      <c r="F114">
        <v>21</v>
      </c>
      <c r="G114" t="s">
        <v>181</v>
      </c>
      <c r="H114">
        <v>4</v>
      </c>
      <c r="I114" t="s">
        <v>182</v>
      </c>
      <c r="J114" t="s">
        <v>183</v>
      </c>
    </row>
    <row r="115" spans="1:12" x14ac:dyDescent="0.2">
      <c r="A115" t="s">
        <v>294</v>
      </c>
      <c r="B115">
        <v>0</v>
      </c>
      <c r="C115" t="s">
        <v>180</v>
      </c>
      <c r="D115">
        <v>14</v>
      </c>
      <c r="E115">
        <v>29</v>
      </c>
      <c r="F115">
        <v>21</v>
      </c>
      <c r="G115" t="s">
        <v>181</v>
      </c>
      <c r="H115">
        <v>4</v>
      </c>
      <c r="I115" t="s">
        <v>182</v>
      </c>
      <c r="J115" t="s">
        <v>183</v>
      </c>
    </row>
    <row r="116" spans="1:12" x14ac:dyDescent="0.2">
      <c r="A116" t="s">
        <v>295</v>
      </c>
      <c r="B116">
        <v>0.38179999999999997</v>
      </c>
      <c r="C116" t="s">
        <v>180</v>
      </c>
      <c r="D116">
        <v>16</v>
      </c>
      <c r="E116">
        <v>22</v>
      </c>
      <c r="F116">
        <v>19</v>
      </c>
      <c r="G116" t="s">
        <v>181</v>
      </c>
      <c r="H116">
        <v>5</v>
      </c>
      <c r="I116" t="s">
        <v>182</v>
      </c>
      <c r="J116" t="s">
        <v>183</v>
      </c>
    </row>
    <row r="117" spans="1:12" x14ac:dyDescent="0.2">
      <c r="A117" t="s">
        <v>296</v>
      </c>
      <c r="B117">
        <v>0</v>
      </c>
      <c r="C117" t="s">
        <v>180</v>
      </c>
      <c r="D117">
        <v>13</v>
      </c>
      <c r="E117">
        <v>25</v>
      </c>
      <c r="F117">
        <v>19</v>
      </c>
      <c r="G117" t="s">
        <v>181</v>
      </c>
      <c r="H117">
        <v>4</v>
      </c>
      <c r="I117" t="s">
        <v>182</v>
      </c>
      <c r="J117" t="s">
        <v>183</v>
      </c>
    </row>
    <row r="118" spans="1:12" x14ac:dyDescent="0.2">
      <c r="A118" t="s">
        <v>297</v>
      </c>
      <c r="B118">
        <v>0</v>
      </c>
      <c r="C118" t="s">
        <v>180</v>
      </c>
      <c r="D118">
        <v>12</v>
      </c>
      <c r="E118">
        <v>24</v>
      </c>
      <c r="F118">
        <v>17</v>
      </c>
      <c r="G118" t="s">
        <v>181</v>
      </c>
      <c r="H118">
        <v>2</v>
      </c>
      <c r="I118" t="s">
        <v>182</v>
      </c>
      <c r="J118" t="s">
        <v>183</v>
      </c>
    </row>
    <row r="119" spans="1:12" x14ac:dyDescent="0.2">
      <c r="A119" t="s">
        <v>298</v>
      </c>
      <c r="B119">
        <v>0</v>
      </c>
      <c r="C119" t="s">
        <v>180</v>
      </c>
      <c r="D119">
        <v>10</v>
      </c>
      <c r="E119">
        <v>29</v>
      </c>
      <c r="F119">
        <v>19</v>
      </c>
      <c r="G119" t="s">
        <v>181</v>
      </c>
      <c r="H119">
        <v>3</v>
      </c>
      <c r="I119" t="s">
        <v>182</v>
      </c>
      <c r="J119" t="s">
        <v>183</v>
      </c>
    </row>
    <row r="120" spans="1:12" x14ac:dyDescent="0.2">
      <c r="A120" t="s">
        <v>299</v>
      </c>
      <c r="B120">
        <v>1.1197999999999999</v>
      </c>
      <c r="C120" t="s">
        <v>180</v>
      </c>
      <c r="D120">
        <v>11</v>
      </c>
      <c r="E120">
        <v>27</v>
      </c>
      <c r="F120">
        <v>19</v>
      </c>
      <c r="G120" t="s">
        <v>181</v>
      </c>
      <c r="H120">
        <v>4</v>
      </c>
      <c r="I120" t="s">
        <v>182</v>
      </c>
      <c r="J120" t="s">
        <v>183</v>
      </c>
    </row>
    <row r="121" spans="1:12" x14ac:dyDescent="0.2">
      <c r="A121" t="s">
        <v>300</v>
      </c>
      <c r="B121">
        <v>0.86529999999999996</v>
      </c>
      <c r="C121" t="s">
        <v>180</v>
      </c>
      <c r="D121">
        <v>16</v>
      </c>
      <c r="E121">
        <v>26</v>
      </c>
      <c r="F121">
        <v>19</v>
      </c>
      <c r="G121" t="s">
        <v>181</v>
      </c>
      <c r="H121">
        <v>3</v>
      </c>
      <c r="I121" t="s">
        <v>182</v>
      </c>
      <c r="J121" t="s">
        <v>183</v>
      </c>
    </row>
    <row r="122" spans="1:12" x14ac:dyDescent="0.2">
      <c r="A122" t="s">
        <v>301</v>
      </c>
      <c r="B122">
        <v>0</v>
      </c>
      <c r="C122" t="s">
        <v>180</v>
      </c>
      <c r="D122">
        <v>12</v>
      </c>
      <c r="E122">
        <v>20</v>
      </c>
      <c r="F122">
        <v>16</v>
      </c>
      <c r="G122" t="s">
        <v>181</v>
      </c>
      <c r="H122">
        <v>7</v>
      </c>
      <c r="I122" t="s">
        <v>182</v>
      </c>
      <c r="J122" t="s">
        <v>183</v>
      </c>
    </row>
    <row r="123" spans="1:12" x14ac:dyDescent="0.2">
      <c r="A123" t="s">
        <v>302</v>
      </c>
      <c r="B123">
        <v>0</v>
      </c>
      <c r="C123" t="s">
        <v>180</v>
      </c>
      <c r="D123">
        <v>11</v>
      </c>
      <c r="E123">
        <v>24</v>
      </c>
      <c r="F123">
        <v>17</v>
      </c>
      <c r="G123" t="s">
        <v>181</v>
      </c>
      <c r="H123">
        <v>6</v>
      </c>
      <c r="I123" t="s">
        <v>182</v>
      </c>
      <c r="J123" t="s">
        <v>183</v>
      </c>
    </row>
    <row r="124" spans="1:12" x14ac:dyDescent="0.2">
      <c r="A124" t="s">
        <v>303</v>
      </c>
      <c r="B124">
        <v>0</v>
      </c>
      <c r="C124" t="s">
        <v>180</v>
      </c>
      <c r="D124">
        <v>10</v>
      </c>
      <c r="E124">
        <v>29</v>
      </c>
      <c r="F124">
        <v>19</v>
      </c>
      <c r="G124" t="s">
        <v>181</v>
      </c>
      <c r="H124">
        <v>3</v>
      </c>
      <c r="I124" t="s">
        <v>182</v>
      </c>
      <c r="J124" t="s">
        <v>183</v>
      </c>
    </row>
    <row r="125" spans="1:12" x14ac:dyDescent="0.2">
      <c r="A125" t="s">
        <v>304</v>
      </c>
      <c r="B125">
        <v>0</v>
      </c>
      <c r="C125" t="s">
        <v>180</v>
      </c>
      <c r="D125">
        <v>12</v>
      </c>
      <c r="E125">
        <v>32</v>
      </c>
      <c r="F125">
        <v>22</v>
      </c>
      <c r="G125" t="s">
        <v>181</v>
      </c>
      <c r="H125">
        <v>3</v>
      </c>
      <c r="I125" t="s">
        <v>182</v>
      </c>
      <c r="J125" t="s">
        <v>183</v>
      </c>
    </row>
    <row r="126" spans="1:12" x14ac:dyDescent="0.2">
      <c r="A126" t="s">
        <v>305</v>
      </c>
      <c r="B126">
        <v>0</v>
      </c>
      <c r="C126" t="s">
        <v>180</v>
      </c>
      <c r="D126">
        <v>11</v>
      </c>
      <c r="E126">
        <v>29</v>
      </c>
      <c r="F126">
        <v>21</v>
      </c>
      <c r="G126" t="s">
        <v>181</v>
      </c>
      <c r="H126">
        <v>9</v>
      </c>
      <c r="I126" t="s">
        <v>182</v>
      </c>
      <c r="J126" t="s">
        <v>183</v>
      </c>
    </row>
    <row r="127" spans="1:12" x14ac:dyDescent="0.2">
      <c r="A127" t="s">
        <v>306</v>
      </c>
      <c r="B127">
        <v>0</v>
      </c>
      <c r="C127" t="s">
        <v>180</v>
      </c>
      <c r="D127">
        <v>9</v>
      </c>
      <c r="E127">
        <v>23</v>
      </c>
      <c r="F127">
        <v>16</v>
      </c>
      <c r="G127" t="s">
        <v>181</v>
      </c>
      <c r="H127">
        <v>5</v>
      </c>
      <c r="I127" t="s">
        <v>182</v>
      </c>
      <c r="J127" t="s">
        <v>183</v>
      </c>
    </row>
    <row r="128" spans="1:12" x14ac:dyDescent="0.2">
      <c r="A128" t="s">
        <v>307</v>
      </c>
      <c r="B128">
        <v>0</v>
      </c>
      <c r="C128" t="s">
        <v>180</v>
      </c>
      <c r="D128">
        <v>11</v>
      </c>
      <c r="E128">
        <v>31</v>
      </c>
      <c r="F128">
        <v>20</v>
      </c>
      <c r="G128" t="s">
        <v>181</v>
      </c>
      <c r="H128">
        <v>7</v>
      </c>
      <c r="I128" t="s">
        <v>182</v>
      </c>
      <c r="J128" t="s">
        <v>183</v>
      </c>
    </row>
    <row r="129" spans="1:12" x14ac:dyDescent="0.2">
      <c r="A129" t="s">
        <v>308</v>
      </c>
      <c r="B129">
        <v>0</v>
      </c>
      <c r="C129" t="s">
        <v>180</v>
      </c>
      <c r="D129">
        <v>15</v>
      </c>
      <c r="E129">
        <v>30</v>
      </c>
      <c r="F129">
        <v>22</v>
      </c>
      <c r="G129" t="s">
        <v>181</v>
      </c>
      <c r="H129">
        <v>6</v>
      </c>
      <c r="I129" t="s">
        <v>182</v>
      </c>
      <c r="J129" t="s">
        <v>183</v>
      </c>
    </row>
    <row r="130" spans="1:12" x14ac:dyDescent="0.2">
      <c r="A130" t="s">
        <v>309</v>
      </c>
      <c r="B130">
        <v>0</v>
      </c>
      <c r="C130" t="s">
        <v>180</v>
      </c>
      <c r="D130">
        <v>14</v>
      </c>
      <c r="E130">
        <v>31</v>
      </c>
      <c r="F130">
        <v>20</v>
      </c>
      <c r="G130" t="s">
        <v>181</v>
      </c>
      <c r="H130">
        <v>8</v>
      </c>
      <c r="I130" t="s">
        <v>182</v>
      </c>
      <c r="J130" t="s">
        <v>183</v>
      </c>
    </row>
    <row r="131" spans="1:12" x14ac:dyDescent="0.2">
      <c r="A131" t="s">
        <v>310</v>
      </c>
      <c r="B131">
        <v>0</v>
      </c>
      <c r="C131" t="s">
        <v>180</v>
      </c>
      <c r="D131">
        <v>6</v>
      </c>
      <c r="E131">
        <v>22</v>
      </c>
      <c r="F131">
        <v>15</v>
      </c>
      <c r="G131" t="s">
        <v>181</v>
      </c>
      <c r="H131">
        <v>7</v>
      </c>
      <c r="I131" t="s">
        <v>182</v>
      </c>
      <c r="J131" t="s">
        <v>183</v>
      </c>
    </row>
    <row r="132" spans="1:12" x14ac:dyDescent="0.2">
      <c r="A132" t="s">
        <v>311</v>
      </c>
      <c r="B132">
        <v>0</v>
      </c>
      <c r="C132" t="s">
        <v>180</v>
      </c>
      <c r="D132">
        <v>5</v>
      </c>
      <c r="E132">
        <v>30</v>
      </c>
      <c r="F132">
        <v>18</v>
      </c>
      <c r="G132" t="s">
        <v>181</v>
      </c>
      <c r="H132">
        <v>5</v>
      </c>
      <c r="I132" t="s">
        <v>182</v>
      </c>
      <c r="J132" t="s">
        <v>183</v>
      </c>
    </row>
    <row r="133" spans="1:12" x14ac:dyDescent="0.2">
      <c r="A133" t="s">
        <v>312</v>
      </c>
      <c r="B133">
        <v>0</v>
      </c>
      <c r="C133" t="s">
        <v>180</v>
      </c>
      <c r="D133">
        <v>7</v>
      </c>
      <c r="E133">
        <v>18</v>
      </c>
      <c r="F133">
        <v>13</v>
      </c>
      <c r="G133" t="s">
        <v>181</v>
      </c>
      <c r="H133">
        <v>10</v>
      </c>
      <c r="I133" t="s">
        <v>182</v>
      </c>
      <c r="J133" t="s">
        <v>183</v>
      </c>
    </row>
    <row r="134" spans="1:12" x14ac:dyDescent="0.2">
      <c r="A134" t="s">
        <v>313</v>
      </c>
      <c r="B134">
        <v>2.5000000000000001E-2</v>
      </c>
      <c r="C134" t="s">
        <v>180</v>
      </c>
      <c r="D134">
        <v>3</v>
      </c>
      <c r="E134">
        <v>14</v>
      </c>
      <c r="F134">
        <v>8</v>
      </c>
      <c r="G134" t="s">
        <v>181</v>
      </c>
      <c r="H134">
        <v>5</v>
      </c>
      <c r="I134" t="s">
        <v>182</v>
      </c>
      <c r="J134" t="s">
        <v>183</v>
      </c>
    </row>
    <row r="135" spans="1:12" x14ac:dyDescent="0.2">
      <c r="A135" t="s">
        <v>314</v>
      </c>
      <c r="B135">
        <v>0</v>
      </c>
      <c r="C135" t="s">
        <v>180</v>
      </c>
      <c r="D135">
        <v>1</v>
      </c>
      <c r="E135">
        <v>20</v>
      </c>
      <c r="F135">
        <v>11</v>
      </c>
      <c r="G135" t="s">
        <v>181</v>
      </c>
      <c r="H135">
        <v>6</v>
      </c>
      <c r="I135" t="s">
        <v>182</v>
      </c>
      <c r="J135" t="s">
        <v>183</v>
      </c>
    </row>
    <row r="136" spans="1:12" x14ac:dyDescent="0.2">
      <c r="A136" t="s">
        <v>315</v>
      </c>
      <c r="B136">
        <v>0</v>
      </c>
      <c r="C136" t="s">
        <v>180</v>
      </c>
      <c r="D136">
        <v>5</v>
      </c>
      <c r="E136">
        <v>29</v>
      </c>
      <c r="F136">
        <v>16</v>
      </c>
      <c r="G136" t="s">
        <v>181</v>
      </c>
      <c r="H136">
        <v>4</v>
      </c>
      <c r="I136" t="s">
        <v>182</v>
      </c>
      <c r="J136" t="s">
        <v>183</v>
      </c>
    </row>
    <row r="137" spans="1:12" x14ac:dyDescent="0.2">
      <c r="A137" t="s">
        <v>316</v>
      </c>
      <c r="B137">
        <v>0</v>
      </c>
      <c r="C137" t="s">
        <v>180</v>
      </c>
      <c r="D137">
        <v>4</v>
      </c>
      <c r="E137">
        <v>20</v>
      </c>
      <c r="F137">
        <v>13</v>
      </c>
      <c r="G137" t="s">
        <v>181</v>
      </c>
      <c r="H137">
        <v>7</v>
      </c>
      <c r="I137" t="s">
        <v>182</v>
      </c>
      <c r="J137" t="s">
        <v>183</v>
      </c>
    </row>
    <row r="138" spans="1:12" x14ac:dyDescent="0.2">
      <c r="A138" t="s">
        <v>317</v>
      </c>
      <c r="B138">
        <v>0</v>
      </c>
      <c r="C138" t="s">
        <v>180</v>
      </c>
      <c r="D138">
        <v>5</v>
      </c>
      <c r="E138">
        <v>17</v>
      </c>
      <c r="F138">
        <v>11</v>
      </c>
      <c r="G138" t="s">
        <v>181</v>
      </c>
      <c r="H138">
        <v>4</v>
      </c>
      <c r="I138" t="s">
        <v>182</v>
      </c>
      <c r="J138" t="s">
        <v>183</v>
      </c>
    </row>
    <row r="139" spans="1:12" x14ac:dyDescent="0.2">
      <c r="A139" t="s">
        <v>318</v>
      </c>
      <c r="B139">
        <v>7.4999999999999997E-2</v>
      </c>
      <c r="C139" t="s">
        <v>180</v>
      </c>
      <c r="D139">
        <v>4</v>
      </c>
      <c r="E139">
        <v>12</v>
      </c>
      <c r="F139">
        <v>10</v>
      </c>
      <c r="G139" t="s">
        <v>181</v>
      </c>
      <c r="H139">
        <v>7</v>
      </c>
      <c r="I139" t="s">
        <v>182</v>
      </c>
      <c r="J139" t="s">
        <v>183</v>
      </c>
    </row>
    <row r="140" spans="1:12" x14ac:dyDescent="0.2">
      <c r="A140" t="s">
        <v>319</v>
      </c>
      <c r="B140">
        <v>0</v>
      </c>
      <c r="C140" t="s">
        <v>180</v>
      </c>
      <c r="D140">
        <v>5</v>
      </c>
      <c r="E140">
        <v>19</v>
      </c>
      <c r="F140">
        <v>11</v>
      </c>
      <c r="G140" t="s">
        <v>181</v>
      </c>
      <c r="H140">
        <v>4</v>
      </c>
      <c r="I140" t="s">
        <v>182</v>
      </c>
      <c r="J140" t="s">
        <v>183</v>
      </c>
    </row>
    <row r="141" spans="1:12" x14ac:dyDescent="0.2">
      <c r="A141" t="s">
        <v>320</v>
      </c>
      <c r="B141">
        <v>0</v>
      </c>
      <c r="C141" t="s">
        <v>180</v>
      </c>
      <c r="D141">
        <v>8</v>
      </c>
      <c r="E141">
        <v>18</v>
      </c>
      <c r="F141">
        <v>12</v>
      </c>
      <c r="G141" t="s">
        <v>181</v>
      </c>
      <c r="H141">
        <v>5</v>
      </c>
      <c r="I141" t="s">
        <v>182</v>
      </c>
      <c r="J141" t="s">
        <v>183</v>
      </c>
    </row>
    <row r="142" spans="1:12" x14ac:dyDescent="0.2">
      <c r="A142" t="s">
        <v>321</v>
      </c>
      <c r="B142">
        <v>0</v>
      </c>
      <c r="C142" t="s">
        <v>180</v>
      </c>
      <c r="D142">
        <v>2</v>
      </c>
      <c r="E142">
        <v>19</v>
      </c>
      <c r="F142">
        <v>12</v>
      </c>
      <c r="G142" t="s">
        <v>181</v>
      </c>
      <c r="H142">
        <v>1</v>
      </c>
      <c r="I142" t="s">
        <v>182</v>
      </c>
      <c r="J142" t="s">
        <v>183</v>
      </c>
    </row>
    <row r="143" spans="1:12" x14ac:dyDescent="0.2">
      <c r="A143" t="s">
        <v>322</v>
      </c>
      <c r="B143">
        <v>0</v>
      </c>
      <c r="C143" t="s">
        <v>180</v>
      </c>
      <c r="D143">
        <v>5</v>
      </c>
      <c r="E143">
        <v>21</v>
      </c>
      <c r="F143">
        <v>12</v>
      </c>
      <c r="G143" t="s">
        <v>181</v>
      </c>
      <c r="H143">
        <v>3</v>
      </c>
      <c r="I143" t="s">
        <v>182</v>
      </c>
      <c r="J143" t="s">
        <v>183</v>
      </c>
      <c r="L143">
        <f>SUM(B126:B155)</f>
        <v>2.625</v>
      </c>
    </row>
    <row r="144" spans="1:12" x14ac:dyDescent="0.2">
      <c r="A144" t="s">
        <v>323</v>
      </c>
      <c r="B144">
        <v>2.1749999999999998</v>
      </c>
      <c r="C144" t="s">
        <v>180</v>
      </c>
      <c r="D144">
        <v>6</v>
      </c>
      <c r="E144">
        <v>17</v>
      </c>
      <c r="F144">
        <v>11</v>
      </c>
      <c r="G144" t="s">
        <v>181</v>
      </c>
      <c r="H144">
        <v>4</v>
      </c>
      <c r="I144" t="s">
        <v>182</v>
      </c>
      <c r="J144" t="s">
        <v>183</v>
      </c>
    </row>
    <row r="145" spans="1:10" x14ac:dyDescent="0.2">
      <c r="A145" t="s">
        <v>324</v>
      </c>
      <c r="B145">
        <v>0.35</v>
      </c>
      <c r="C145" t="s">
        <v>180</v>
      </c>
      <c r="D145">
        <v>6</v>
      </c>
      <c r="E145">
        <v>11</v>
      </c>
      <c r="F145">
        <v>10</v>
      </c>
      <c r="G145" t="s">
        <v>181</v>
      </c>
      <c r="H145">
        <v>11</v>
      </c>
      <c r="I145" t="s">
        <v>182</v>
      </c>
      <c r="J145" t="s">
        <v>183</v>
      </c>
    </row>
    <row r="146" spans="1:10" x14ac:dyDescent="0.2">
      <c r="A146" t="s">
        <v>325</v>
      </c>
      <c r="B146">
        <v>0</v>
      </c>
      <c r="C146" t="s">
        <v>180</v>
      </c>
      <c r="D146">
        <v>2</v>
      </c>
      <c r="E146">
        <v>14</v>
      </c>
      <c r="F146">
        <v>8</v>
      </c>
      <c r="G146" t="s">
        <v>181</v>
      </c>
      <c r="H146">
        <v>5</v>
      </c>
      <c r="I146" t="s">
        <v>182</v>
      </c>
      <c r="J146" t="s">
        <v>183</v>
      </c>
    </row>
    <row r="147" spans="1:10" x14ac:dyDescent="0.2">
      <c r="A147" t="s">
        <v>326</v>
      </c>
      <c r="B147">
        <v>0</v>
      </c>
      <c r="C147" t="s">
        <v>180</v>
      </c>
      <c r="D147">
        <v>3</v>
      </c>
      <c r="E147">
        <v>17</v>
      </c>
      <c r="F147">
        <v>10</v>
      </c>
      <c r="G147" t="s">
        <v>181</v>
      </c>
      <c r="H147">
        <v>7</v>
      </c>
      <c r="I147" t="s">
        <v>182</v>
      </c>
      <c r="J147" t="s">
        <v>183</v>
      </c>
    </row>
    <row r="148" spans="1:10" x14ac:dyDescent="0.2">
      <c r="A148" t="s">
        <v>327</v>
      </c>
      <c r="B148">
        <v>0</v>
      </c>
      <c r="C148" t="s">
        <v>180</v>
      </c>
      <c r="D148">
        <v>6</v>
      </c>
      <c r="E148">
        <v>15</v>
      </c>
      <c r="F148">
        <v>11</v>
      </c>
      <c r="G148" t="s">
        <v>181</v>
      </c>
      <c r="H148">
        <v>3</v>
      </c>
      <c r="I148" t="s">
        <v>182</v>
      </c>
      <c r="J148" t="s">
        <v>183</v>
      </c>
    </row>
    <row r="149" spans="1:10" x14ac:dyDescent="0.2">
      <c r="A149" t="s">
        <v>328</v>
      </c>
      <c r="B149">
        <v>0</v>
      </c>
      <c r="C149" t="s">
        <v>180</v>
      </c>
      <c r="D149">
        <v>4</v>
      </c>
      <c r="E149">
        <v>19</v>
      </c>
      <c r="F149">
        <v>12</v>
      </c>
      <c r="G149" t="s">
        <v>181</v>
      </c>
      <c r="H149">
        <v>8</v>
      </c>
      <c r="I149" t="s">
        <v>182</v>
      </c>
      <c r="J149" t="s">
        <v>183</v>
      </c>
    </row>
    <row r="150" spans="1:10" x14ac:dyDescent="0.2">
      <c r="A150" t="s">
        <v>329</v>
      </c>
      <c r="B150">
        <v>0</v>
      </c>
      <c r="C150" t="s">
        <v>180</v>
      </c>
      <c r="D150">
        <v>4</v>
      </c>
      <c r="E150">
        <v>19</v>
      </c>
      <c r="F150">
        <v>12</v>
      </c>
      <c r="G150" t="s">
        <v>181</v>
      </c>
      <c r="H150">
        <v>5</v>
      </c>
      <c r="I150" t="s">
        <v>182</v>
      </c>
      <c r="J150" t="s">
        <v>183</v>
      </c>
    </row>
    <row r="151" spans="1:10" x14ac:dyDescent="0.2">
      <c r="A151" t="s">
        <v>330</v>
      </c>
      <c r="B151">
        <v>0</v>
      </c>
      <c r="C151" t="s">
        <v>180</v>
      </c>
      <c r="D151">
        <v>4</v>
      </c>
      <c r="E151">
        <v>20</v>
      </c>
      <c r="F151">
        <v>13</v>
      </c>
      <c r="G151" t="s">
        <v>181</v>
      </c>
      <c r="H151">
        <v>4</v>
      </c>
      <c r="I151" t="s">
        <v>182</v>
      </c>
      <c r="J151" t="s">
        <v>183</v>
      </c>
    </row>
    <row r="152" spans="1:10" x14ac:dyDescent="0.2">
      <c r="A152" t="s">
        <v>331</v>
      </c>
      <c r="B152">
        <v>0</v>
      </c>
      <c r="C152" t="s">
        <v>180</v>
      </c>
      <c r="D152">
        <v>2</v>
      </c>
      <c r="E152">
        <v>21</v>
      </c>
      <c r="F152">
        <v>12</v>
      </c>
      <c r="G152" t="s">
        <v>181</v>
      </c>
      <c r="H152">
        <v>7</v>
      </c>
      <c r="I152" t="s">
        <v>182</v>
      </c>
      <c r="J152" t="s">
        <v>183</v>
      </c>
    </row>
    <row r="153" spans="1:10" x14ac:dyDescent="0.2">
      <c r="A153" t="s">
        <v>332</v>
      </c>
      <c r="B153">
        <v>0</v>
      </c>
      <c r="C153" t="s">
        <v>180</v>
      </c>
      <c r="D153">
        <v>7</v>
      </c>
      <c r="E153">
        <v>24</v>
      </c>
      <c r="F153">
        <v>15</v>
      </c>
      <c r="G153" t="s">
        <v>181</v>
      </c>
      <c r="H153">
        <v>5</v>
      </c>
      <c r="I153" t="s">
        <v>182</v>
      </c>
      <c r="J153" t="s">
        <v>183</v>
      </c>
    </row>
    <row r="154" spans="1:10" x14ac:dyDescent="0.2">
      <c r="A154" t="s">
        <v>333</v>
      </c>
      <c r="B154">
        <v>0</v>
      </c>
      <c r="C154" t="s">
        <v>180</v>
      </c>
      <c r="D154">
        <v>4</v>
      </c>
      <c r="E154">
        <v>26</v>
      </c>
      <c r="F154">
        <v>15</v>
      </c>
      <c r="G154" t="s">
        <v>181</v>
      </c>
      <c r="H154">
        <v>4</v>
      </c>
      <c r="I154" t="s">
        <v>182</v>
      </c>
      <c r="J154" t="s">
        <v>183</v>
      </c>
    </row>
    <row r="155" spans="1:10" x14ac:dyDescent="0.2">
      <c r="A155" t="s">
        <v>334</v>
      </c>
      <c r="B155">
        <v>0</v>
      </c>
      <c r="C155" t="s">
        <v>180</v>
      </c>
      <c r="D155">
        <v>8</v>
      </c>
      <c r="E155">
        <v>16</v>
      </c>
      <c r="F155">
        <v>11</v>
      </c>
      <c r="G155" t="s">
        <v>181</v>
      </c>
      <c r="H155">
        <v>8</v>
      </c>
      <c r="I155" t="s">
        <v>182</v>
      </c>
      <c r="J155" t="s">
        <v>183</v>
      </c>
    </row>
    <row r="156" spans="1:10" x14ac:dyDescent="0.2">
      <c r="A156" t="s">
        <v>335</v>
      </c>
      <c r="B156">
        <v>0</v>
      </c>
      <c r="C156" t="s">
        <v>180</v>
      </c>
      <c r="D156">
        <v>4</v>
      </c>
      <c r="E156">
        <v>19</v>
      </c>
      <c r="F156">
        <v>11</v>
      </c>
      <c r="G156" t="s">
        <v>181</v>
      </c>
      <c r="H156">
        <v>5</v>
      </c>
      <c r="I156" t="s">
        <v>182</v>
      </c>
      <c r="J156" t="s">
        <v>183</v>
      </c>
    </row>
    <row r="157" spans="1:10" x14ac:dyDescent="0.2">
      <c r="A157" t="s">
        <v>336</v>
      </c>
      <c r="B157">
        <v>0</v>
      </c>
      <c r="C157" t="s">
        <v>180</v>
      </c>
      <c r="D157">
        <v>5</v>
      </c>
      <c r="E157">
        <v>21</v>
      </c>
      <c r="F157">
        <v>12</v>
      </c>
      <c r="G157" t="s">
        <v>181</v>
      </c>
      <c r="H157">
        <v>5</v>
      </c>
      <c r="I157" t="s">
        <v>182</v>
      </c>
    </row>
    <row r="158" spans="1:10" x14ac:dyDescent="0.2">
      <c r="A158" t="s">
        <v>337</v>
      </c>
      <c r="B158">
        <v>0</v>
      </c>
      <c r="C158" t="s">
        <v>180</v>
      </c>
      <c r="D158">
        <v>4</v>
      </c>
      <c r="E158">
        <v>19</v>
      </c>
      <c r="F158">
        <v>12</v>
      </c>
      <c r="G158" t="s">
        <v>181</v>
      </c>
      <c r="H158">
        <v>5</v>
      </c>
      <c r="I158" t="s">
        <v>182</v>
      </c>
    </row>
    <row r="159" spans="1:10" x14ac:dyDescent="0.2">
      <c r="A159" t="s">
        <v>338</v>
      </c>
      <c r="B159">
        <v>0</v>
      </c>
      <c r="C159" t="s">
        <v>180</v>
      </c>
      <c r="D159">
        <v>5</v>
      </c>
      <c r="E159">
        <v>22</v>
      </c>
      <c r="F159">
        <v>13</v>
      </c>
      <c r="G159" t="s">
        <v>181</v>
      </c>
      <c r="H159">
        <v>3</v>
      </c>
      <c r="I159" t="s">
        <v>182</v>
      </c>
    </row>
    <row r="160" spans="1:10" x14ac:dyDescent="0.2">
      <c r="A160" t="s">
        <v>339</v>
      </c>
      <c r="B160">
        <v>0</v>
      </c>
      <c r="C160" t="s">
        <v>180</v>
      </c>
      <c r="D160">
        <v>-2</v>
      </c>
      <c r="E160">
        <v>10</v>
      </c>
      <c r="F160">
        <v>5</v>
      </c>
      <c r="G160" t="s">
        <v>181</v>
      </c>
      <c r="H160">
        <v>8</v>
      </c>
      <c r="I160" t="s">
        <v>182</v>
      </c>
    </row>
    <row r="161" spans="1:9" x14ac:dyDescent="0.2">
      <c r="A161" t="s">
        <v>340</v>
      </c>
      <c r="B161">
        <v>0</v>
      </c>
      <c r="C161" t="s">
        <v>180</v>
      </c>
      <c r="D161">
        <v>-8</v>
      </c>
      <c r="E161">
        <v>7</v>
      </c>
      <c r="F161">
        <v>-1</v>
      </c>
      <c r="G161" t="s">
        <v>181</v>
      </c>
      <c r="H161">
        <v>2</v>
      </c>
      <c r="I161" t="s">
        <v>182</v>
      </c>
    </row>
    <row r="162" spans="1:9" x14ac:dyDescent="0.2">
      <c r="A162" t="s">
        <v>341</v>
      </c>
      <c r="B162">
        <v>0</v>
      </c>
      <c r="C162" t="s">
        <v>180</v>
      </c>
      <c r="D162">
        <v>-3</v>
      </c>
      <c r="E162">
        <v>17</v>
      </c>
      <c r="F162">
        <v>6</v>
      </c>
      <c r="G162" t="s">
        <v>181</v>
      </c>
      <c r="H162">
        <v>5</v>
      </c>
      <c r="I162" t="s">
        <v>182</v>
      </c>
    </row>
    <row r="163" spans="1:9" x14ac:dyDescent="0.2">
      <c r="A163" t="s">
        <v>342</v>
      </c>
      <c r="B163">
        <v>0</v>
      </c>
      <c r="C163" t="s">
        <v>180</v>
      </c>
      <c r="D163">
        <v>0</v>
      </c>
      <c r="E163">
        <v>21</v>
      </c>
      <c r="F163">
        <v>10</v>
      </c>
      <c r="G163" t="s">
        <v>181</v>
      </c>
      <c r="H163">
        <v>4</v>
      </c>
      <c r="I163" t="s">
        <v>182</v>
      </c>
    </row>
    <row r="164" spans="1:9" x14ac:dyDescent="0.2">
      <c r="A164" t="s">
        <v>343</v>
      </c>
      <c r="B164">
        <v>0</v>
      </c>
      <c r="C164" t="s">
        <v>180</v>
      </c>
      <c r="D164">
        <v>3</v>
      </c>
      <c r="E164">
        <v>19</v>
      </c>
      <c r="F164">
        <v>10</v>
      </c>
      <c r="G164" t="s">
        <v>181</v>
      </c>
      <c r="H164">
        <v>3</v>
      </c>
      <c r="I164" t="s">
        <v>182</v>
      </c>
    </row>
    <row r="165" spans="1:9" x14ac:dyDescent="0.2">
      <c r="A165" t="s">
        <v>344</v>
      </c>
      <c r="B165">
        <v>0</v>
      </c>
      <c r="C165" t="s">
        <v>180</v>
      </c>
      <c r="D165">
        <v>3</v>
      </c>
      <c r="E165">
        <v>23</v>
      </c>
      <c r="F165">
        <v>12</v>
      </c>
      <c r="G165" t="s">
        <v>181</v>
      </c>
      <c r="H165">
        <v>5</v>
      </c>
      <c r="I165" t="s">
        <v>182</v>
      </c>
    </row>
    <row r="166" spans="1:9" x14ac:dyDescent="0.2">
      <c r="A166" t="s">
        <v>345</v>
      </c>
      <c r="B166">
        <v>0.27500000000000002</v>
      </c>
      <c r="C166" t="s">
        <v>180</v>
      </c>
      <c r="D166">
        <v>3</v>
      </c>
      <c r="E166">
        <v>15</v>
      </c>
      <c r="F166">
        <v>9</v>
      </c>
      <c r="G166" t="s">
        <v>181</v>
      </c>
      <c r="H166">
        <v>13</v>
      </c>
      <c r="I166" t="s">
        <v>182</v>
      </c>
    </row>
    <row r="167" spans="1:9" x14ac:dyDescent="0.2">
      <c r="A167" t="s">
        <v>346</v>
      </c>
      <c r="B167">
        <v>0</v>
      </c>
      <c r="C167" t="s">
        <v>180</v>
      </c>
      <c r="D167">
        <v>0</v>
      </c>
      <c r="E167">
        <v>6</v>
      </c>
      <c r="F167">
        <v>3</v>
      </c>
      <c r="G167" t="s">
        <v>181</v>
      </c>
      <c r="H167">
        <v>15</v>
      </c>
      <c r="I167" t="s">
        <v>182</v>
      </c>
    </row>
    <row r="168" spans="1:9" x14ac:dyDescent="0.2">
      <c r="A168" t="s">
        <v>347</v>
      </c>
      <c r="B168">
        <v>0</v>
      </c>
      <c r="C168" t="s">
        <v>180</v>
      </c>
      <c r="D168">
        <v>-3</v>
      </c>
      <c r="E168">
        <v>10</v>
      </c>
      <c r="F168">
        <v>2</v>
      </c>
      <c r="G168" t="s">
        <v>181</v>
      </c>
      <c r="H168">
        <v>13</v>
      </c>
      <c r="I168" t="s">
        <v>182</v>
      </c>
    </row>
    <row r="170" spans="1:9" x14ac:dyDescent="0.2">
      <c r="A170" t="s">
        <v>137</v>
      </c>
    </row>
    <row r="171" spans="1:9" x14ac:dyDescent="0.2">
      <c r="A171" t="s">
        <v>348</v>
      </c>
    </row>
    <row r="172" spans="1:9" x14ac:dyDescent="0.2">
      <c r="A172" t="s">
        <v>349</v>
      </c>
    </row>
    <row r="173" spans="1:9" x14ac:dyDescent="0.2">
      <c r="A173" t="s">
        <v>350</v>
      </c>
    </row>
    <row r="174" spans="1:9" x14ac:dyDescent="0.2">
      <c r="A174" t="s">
        <v>351</v>
      </c>
    </row>
    <row r="175" spans="1:9" x14ac:dyDescent="0.2">
      <c r="A175" t="s">
        <v>352</v>
      </c>
    </row>
    <row r="176" spans="1:9" x14ac:dyDescent="0.2">
      <c r="A176" t="s">
        <v>353</v>
      </c>
    </row>
    <row r="177" spans="1:4" x14ac:dyDescent="0.2">
      <c r="A177" t="s">
        <v>138</v>
      </c>
    </row>
    <row r="183" spans="1:4" x14ac:dyDescent="0.2">
      <c r="A183" s="16"/>
      <c r="C183" s="9"/>
      <c r="D183" s="9"/>
    </row>
  </sheetData>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G4" sqref="G4"/>
    </sheetView>
  </sheetViews>
  <sheetFormatPr baseColWidth="10" defaultColWidth="8.83203125" defaultRowHeight="15" x14ac:dyDescent="0.2"/>
  <cols>
    <col min="1" max="3" width="20.1640625" customWidth="1"/>
    <col min="4" max="4" width="34.5" bestFit="1" customWidth="1"/>
  </cols>
  <sheetData>
    <row r="1" spans="1:4" x14ac:dyDescent="0.2">
      <c r="A1" t="s">
        <v>87</v>
      </c>
      <c r="B1" t="s">
        <v>51</v>
      </c>
    </row>
    <row r="3" spans="1:4" x14ac:dyDescent="0.2">
      <c r="A3" s="4" t="s">
        <v>88</v>
      </c>
      <c r="B3" s="4" t="s">
        <v>51</v>
      </c>
      <c r="C3" s="4" t="s">
        <v>89</v>
      </c>
      <c r="D3" s="14" t="s">
        <v>119</v>
      </c>
    </row>
    <row r="4" spans="1:4" x14ac:dyDescent="0.2">
      <c r="A4" s="4" t="s">
        <v>90</v>
      </c>
      <c r="B4" s="4" t="s">
        <v>118</v>
      </c>
      <c r="C4" s="4" t="s">
        <v>91</v>
      </c>
      <c r="D4" s="14" t="s">
        <v>120</v>
      </c>
    </row>
    <row r="5" spans="1:4" x14ac:dyDescent="0.2">
      <c r="A5" s="4" t="s">
        <v>92</v>
      </c>
      <c r="B5" s="4"/>
      <c r="C5" s="4" t="s">
        <v>93</v>
      </c>
      <c r="D5" s="4" t="s">
        <v>128</v>
      </c>
    </row>
    <row r="7" spans="1:4" x14ac:dyDescent="0.2">
      <c r="A7" t="s">
        <v>94</v>
      </c>
      <c r="B7" t="s">
        <v>95</v>
      </c>
      <c r="C7" t="s">
        <v>96</v>
      </c>
      <c r="D7" t="s">
        <v>97</v>
      </c>
    </row>
    <row r="8" spans="1:4" x14ac:dyDescent="0.2">
      <c r="A8" s="4" t="s">
        <v>0</v>
      </c>
      <c r="B8" s="4" t="s">
        <v>354</v>
      </c>
      <c r="C8" s="4" t="s">
        <v>355</v>
      </c>
      <c r="D8" s="4" t="s">
        <v>98</v>
      </c>
    </row>
    <row r="9" spans="1:4" x14ac:dyDescent="0.2">
      <c r="A9" s="4" t="s">
        <v>1</v>
      </c>
      <c r="B9" s="4" t="s">
        <v>129</v>
      </c>
      <c r="C9" s="4" t="s">
        <v>355</v>
      </c>
      <c r="D9" s="4" t="s">
        <v>130</v>
      </c>
    </row>
    <row r="10" spans="1:4" x14ac:dyDescent="0.2">
      <c r="A10" s="4" t="s">
        <v>4</v>
      </c>
      <c r="B10" s="4" t="s">
        <v>121</v>
      </c>
      <c r="C10" s="4" t="s">
        <v>355</v>
      </c>
      <c r="D10" s="4" t="s">
        <v>124</v>
      </c>
    </row>
    <row r="12" spans="1:4" x14ac:dyDescent="0.2">
      <c r="A12" s="4" t="s">
        <v>103</v>
      </c>
      <c r="B12" s="4"/>
      <c r="C12" s="4" t="s">
        <v>99</v>
      </c>
      <c r="D12" s="4" t="s">
        <v>100</v>
      </c>
    </row>
    <row r="13" spans="1:4" x14ac:dyDescent="0.2">
      <c r="A13" s="4" t="s">
        <v>104</v>
      </c>
      <c r="B13" s="4"/>
      <c r="C13" s="4" t="s">
        <v>101</v>
      </c>
      <c r="D13" s="4" t="s">
        <v>122</v>
      </c>
    </row>
    <row r="14" spans="1:4" x14ac:dyDescent="0.2">
      <c r="A14" s="4" t="s">
        <v>105</v>
      </c>
      <c r="B14" s="4" t="s">
        <v>36</v>
      </c>
      <c r="C14" s="4" t="s">
        <v>102</v>
      </c>
      <c r="D14" s="4" t="s">
        <v>123</v>
      </c>
    </row>
    <row r="15" spans="1:4" ht="16" thickBot="1" x14ac:dyDescent="0.25"/>
    <row r="16" spans="1:4" x14ac:dyDescent="0.2">
      <c r="A16" t="s">
        <v>106</v>
      </c>
      <c r="B16" t="s">
        <v>107</v>
      </c>
      <c r="C16" s="11" t="s">
        <v>108</v>
      </c>
      <c r="D16" t="s">
        <v>109</v>
      </c>
    </row>
    <row r="17" spans="1:4" x14ac:dyDescent="0.2">
      <c r="A17" t="s">
        <v>110</v>
      </c>
      <c r="B17" t="s">
        <v>111</v>
      </c>
      <c r="C17" s="12" t="s">
        <v>112</v>
      </c>
      <c r="D17" t="s">
        <v>113</v>
      </c>
    </row>
    <row r="18" spans="1:4" ht="16" thickBot="1" x14ac:dyDescent="0.25">
      <c r="B18" t="s">
        <v>114</v>
      </c>
      <c r="C18" s="13" t="s">
        <v>115</v>
      </c>
      <c r="D18" t="s">
        <v>116</v>
      </c>
    </row>
    <row r="19" spans="1:4" x14ac:dyDescent="0.2">
      <c r="A19" t="s">
        <v>117</v>
      </c>
    </row>
  </sheetData>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T7" sqref="T7"/>
    </sheetView>
  </sheetViews>
  <sheetFormatPr baseColWidth="10" defaultColWidth="8.83203125" defaultRowHeight="15" x14ac:dyDescent="0.2"/>
  <sheetData/>
  <phoneticPr fontId="5"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workbookViewId="0">
      <selection activeCell="A9" sqref="A9"/>
    </sheetView>
  </sheetViews>
  <sheetFormatPr baseColWidth="10" defaultColWidth="8.83203125" defaultRowHeight="15" x14ac:dyDescent="0.2"/>
  <cols>
    <col min="1" max="1" width="21.1640625" bestFit="1" customWidth="1"/>
    <col min="2" max="2" width="21.1640625" customWidth="1"/>
    <col min="3" max="5" width="22.1640625" bestFit="1" customWidth="1"/>
    <col min="6" max="6" width="23.1640625" bestFit="1" customWidth="1"/>
  </cols>
  <sheetData>
    <row r="1" spans="1:6" x14ac:dyDescent="0.2">
      <c r="A1" t="s">
        <v>22</v>
      </c>
      <c r="B1" t="s">
        <v>51</v>
      </c>
    </row>
    <row r="2" spans="1:6" x14ac:dyDescent="0.2">
      <c r="A2" t="s">
        <v>23</v>
      </c>
      <c r="B2" t="s">
        <v>24</v>
      </c>
    </row>
    <row r="4" spans="1:6" x14ac:dyDescent="0.2">
      <c r="A4" t="s">
        <v>25</v>
      </c>
      <c r="B4" t="s">
        <v>74</v>
      </c>
      <c r="C4" t="s">
        <v>52</v>
      </c>
      <c r="D4" t="s">
        <v>125</v>
      </c>
      <c r="E4" t="s">
        <v>125</v>
      </c>
      <c r="F4" t="s">
        <v>125</v>
      </c>
    </row>
    <row r="5" spans="1:6" x14ac:dyDescent="0.2">
      <c r="A5" t="s">
        <v>26</v>
      </c>
      <c r="C5" t="s">
        <v>356</v>
      </c>
      <c r="D5" t="s">
        <v>358</v>
      </c>
      <c r="E5" t="s">
        <v>358</v>
      </c>
      <c r="F5" t="s">
        <v>359</v>
      </c>
    </row>
    <row r="6" spans="1:6" x14ac:dyDescent="0.2">
      <c r="A6" t="s">
        <v>27</v>
      </c>
      <c r="B6" t="s">
        <v>75</v>
      </c>
      <c r="C6">
        <v>11</v>
      </c>
      <c r="D6">
        <v>14</v>
      </c>
      <c r="E6">
        <v>14</v>
      </c>
      <c r="F6">
        <v>17</v>
      </c>
    </row>
    <row r="7" spans="1:6" x14ac:dyDescent="0.2">
      <c r="A7" t="s">
        <v>28</v>
      </c>
      <c r="B7" t="s">
        <v>75</v>
      </c>
      <c r="C7" t="s">
        <v>357</v>
      </c>
      <c r="D7" t="s">
        <v>149</v>
      </c>
      <c r="E7" t="s">
        <v>149</v>
      </c>
      <c r="F7" t="s">
        <v>154</v>
      </c>
    </row>
    <row r="8" spans="1:6" x14ac:dyDescent="0.2">
      <c r="A8" t="s">
        <v>29</v>
      </c>
      <c r="B8" t="s">
        <v>75</v>
      </c>
      <c r="C8" t="s">
        <v>53</v>
      </c>
      <c r="D8" t="s">
        <v>53</v>
      </c>
      <c r="E8" t="s">
        <v>53</v>
      </c>
      <c r="F8" t="s">
        <v>153</v>
      </c>
    </row>
    <row r="9" spans="1:6" x14ac:dyDescent="0.2">
      <c r="A9" t="s">
        <v>30</v>
      </c>
      <c r="B9" t="s">
        <v>75</v>
      </c>
      <c r="C9">
        <v>58</v>
      </c>
      <c r="D9">
        <v>64</v>
      </c>
      <c r="E9">
        <v>64</v>
      </c>
      <c r="F9">
        <v>55</v>
      </c>
    </row>
    <row r="10" spans="1:6" x14ac:dyDescent="0.2">
      <c r="A10" t="s">
        <v>31</v>
      </c>
      <c r="B10" t="s">
        <v>75</v>
      </c>
      <c r="C10" t="s">
        <v>32</v>
      </c>
      <c r="D10">
        <v>29</v>
      </c>
      <c r="E10">
        <v>28</v>
      </c>
      <c r="F10">
        <v>48</v>
      </c>
    </row>
    <row r="11" spans="1:6" x14ac:dyDescent="0.2">
      <c r="A11" t="s">
        <v>33</v>
      </c>
      <c r="B11" t="s">
        <v>75</v>
      </c>
      <c r="C11" t="s">
        <v>34</v>
      </c>
      <c r="D11" t="s">
        <v>34</v>
      </c>
      <c r="E11" t="s">
        <v>34</v>
      </c>
      <c r="F11" t="s">
        <v>34</v>
      </c>
    </row>
    <row r="12" spans="1:6" x14ac:dyDescent="0.2">
      <c r="A12" t="s">
        <v>35</v>
      </c>
      <c r="B12" t="s">
        <v>75</v>
      </c>
      <c r="C12" t="s">
        <v>36</v>
      </c>
      <c r="D12" t="s">
        <v>150</v>
      </c>
      <c r="E12" t="s">
        <v>150</v>
      </c>
      <c r="F12" t="s">
        <v>150</v>
      </c>
    </row>
    <row r="13" spans="1:6" x14ac:dyDescent="0.2">
      <c r="A13" t="s">
        <v>37</v>
      </c>
      <c r="B13" t="s">
        <v>75</v>
      </c>
      <c r="C13">
        <v>17</v>
      </c>
      <c r="D13">
        <v>21</v>
      </c>
      <c r="E13">
        <v>21</v>
      </c>
      <c r="F13">
        <v>21</v>
      </c>
    </row>
    <row r="14" spans="1:6" x14ac:dyDescent="0.2">
      <c r="A14" t="s">
        <v>38</v>
      </c>
      <c r="B14" t="s">
        <v>75</v>
      </c>
      <c r="C14" t="s">
        <v>55</v>
      </c>
      <c r="D14" t="s">
        <v>150</v>
      </c>
      <c r="E14" t="s">
        <v>150</v>
      </c>
      <c r="F14" t="s">
        <v>150</v>
      </c>
    </row>
    <row r="15" spans="1:6" x14ac:dyDescent="0.2">
      <c r="A15" t="s">
        <v>39</v>
      </c>
      <c r="B15" t="s">
        <v>75</v>
      </c>
      <c r="C15" t="s">
        <v>56</v>
      </c>
      <c r="D15" t="s">
        <v>151</v>
      </c>
      <c r="E15" t="s">
        <v>64</v>
      </c>
      <c r="F15" t="s">
        <v>152</v>
      </c>
    </row>
    <row r="17" spans="1:6" x14ac:dyDescent="0.2">
      <c r="A17" s="3" t="s">
        <v>40</v>
      </c>
      <c r="B17" s="3"/>
    </row>
    <row r="18" spans="1:6" x14ac:dyDescent="0.2">
      <c r="A18" t="s">
        <v>41</v>
      </c>
      <c r="B18" t="s">
        <v>75</v>
      </c>
      <c r="C18" t="s">
        <v>57</v>
      </c>
      <c r="D18" t="s">
        <v>57</v>
      </c>
      <c r="E18" t="s">
        <v>57</v>
      </c>
      <c r="F18" t="s">
        <v>57</v>
      </c>
    </row>
    <row r="19" spans="1:6" x14ac:dyDescent="0.2">
      <c r="A19" t="s">
        <v>42</v>
      </c>
      <c r="B19" t="s">
        <v>75</v>
      </c>
      <c r="C19" t="s">
        <v>58</v>
      </c>
      <c r="D19" t="s">
        <v>58</v>
      </c>
      <c r="E19" t="s">
        <v>58</v>
      </c>
      <c r="F19" t="s">
        <v>58</v>
      </c>
    </row>
    <row r="20" spans="1:6" x14ac:dyDescent="0.2">
      <c r="A20" t="s">
        <v>43</v>
      </c>
      <c r="B20" t="s">
        <v>75</v>
      </c>
      <c r="C20" t="s">
        <v>44</v>
      </c>
      <c r="D20" t="s">
        <v>44</v>
      </c>
      <c r="E20" t="s">
        <v>44</v>
      </c>
      <c r="F20" t="s">
        <v>44</v>
      </c>
    </row>
    <row r="21" spans="1:6" x14ac:dyDescent="0.2">
      <c r="A21" t="s">
        <v>45</v>
      </c>
      <c r="B21" t="s">
        <v>75</v>
      </c>
      <c r="C21" t="s">
        <v>46</v>
      </c>
      <c r="D21" t="s">
        <v>46</v>
      </c>
      <c r="E21" t="s">
        <v>46</v>
      </c>
      <c r="F21" t="s">
        <v>46</v>
      </c>
    </row>
    <row r="22" spans="1:6" x14ac:dyDescent="0.2">
      <c r="A22" t="s">
        <v>47</v>
      </c>
      <c r="B22" t="s">
        <v>75</v>
      </c>
      <c r="C22" t="s">
        <v>59</v>
      </c>
      <c r="D22" t="s">
        <v>59</v>
      </c>
      <c r="E22" t="s">
        <v>59</v>
      </c>
      <c r="F22" t="s">
        <v>59</v>
      </c>
    </row>
    <row r="23" spans="1:6" x14ac:dyDescent="0.2">
      <c r="A23" t="s">
        <v>48</v>
      </c>
      <c r="B23" t="s">
        <v>75</v>
      </c>
      <c r="C23" t="s">
        <v>60</v>
      </c>
      <c r="D23" t="s">
        <v>60</v>
      </c>
      <c r="E23" t="s">
        <v>60</v>
      </c>
      <c r="F23" t="s">
        <v>60</v>
      </c>
    </row>
    <row r="24" spans="1:6" x14ac:dyDescent="0.2">
      <c r="A24" t="s">
        <v>49</v>
      </c>
      <c r="B24" t="s">
        <v>76</v>
      </c>
      <c r="C24" t="s">
        <v>73</v>
      </c>
      <c r="D24" t="s">
        <v>63</v>
      </c>
      <c r="E24" t="s">
        <v>63</v>
      </c>
      <c r="F24" t="s">
        <v>63</v>
      </c>
    </row>
    <row r="25" spans="1:6" x14ac:dyDescent="0.2">
      <c r="A25" t="s">
        <v>49</v>
      </c>
      <c r="C25" t="s">
        <v>54</v>
      </c>
      <c r="D25" t="s">
        <v>50</v>
      </c>
      <c r="E25" t="s">
        <v>73</v>
      </c>
      <c r="F25" t="s">
        <v>73</v>
      </c>
    </row>
    <row r="26" spans="1:6" x14ac:dyDescent="0.2">
      <c r="E26" t="s">
        <v>61</v>
      </c>
      <c r="F26" t="s">
        <v>50</v>
      </c>
    </row>
    <row r="27" spans="1:6" x14ac:dyDescent="0.2">
      <c r="E27" t="s">
        <v>62</v>
      </c>
    </row>
    <row r="28" spans="1:6" x14ac:dyDescent="0.2">
      <c r="A28" t="s">
        <v>65</v>
      </c>
    </row>
    <row r="29" spans="1:6" x14ac:dyDescent="0.2">
      <c r="A29" t="s">
        <v>127</v>
      </c>
    </row>
  </sheetData>
  <phoneticPr fontId="5"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workbookViewId="0">
      <selection activeCell="K7" sqref="K7"/>
    </sheetView>
  </sheetViews>
  <sheetFormatPr baseColWidth="10" defaultColWidth="8.83203125" defaultRowHeight="15" x14ac:dyDescent="0.2"/>
  <sheetData>
    <row r="1" spans="1:7" x14ac:dyDescent="0.2">
      <c r="A1" t="s">
        <v>66</v>
      </c>
      <c r="D1" t="s">
        <v>67</v>
      </c>
      <c r="F1" t="s">
        <v>68</v>
      </c>
    </row>
    <row r="2" spans="1:7" x14ac:dyDescent="0.2">
      <c r="A2" t="s">
        <v>69</v>
      </c>
      <c r="B2" t="s">
        <v>71</v>
      </c>
    </row>
    <row r="4" spans="1:7" x14ac:dyDescent="0.2">
      <c r="A4" s="4" t="s">
        <v>21</v>
      </c>
      <c r="B4" s="4" t="s">
        <v>155</v>
      </c>
      <c r="C4" s="17" t="s">
        <v>156</v>
      </c>
      <c r="D4" s="4" t="s">
        <v>157</v>
      </c>
      <c r="E4" s="4" t="s">
        <v>158</v>
      </c>
      <c r="F4" s="4" t="s">
        <v>360</v>
      </c>
      <c r="G4" s="4" t="s">
        <v>361</v>
      </c>
    </row>
    <row r="5" spans="1:7" x14ac:dyDescent="0.2">
      <c r="A5" s="4">
        <v>101</v>
      </c>
      <c r="B5" s="4">
        <v>0</v>
      </c>
      <c r="C5" s="4">
        <v>0</v>
      </c>
      <c r="D5" s="4">
        <v>0</v>
      </c>
      <c r="E5" s="4">
        <v>0</v>
      </c>
      <c r="F5" s="4">
        <v>0</v>
      </c>
      <c r="G5" s="4">
        <v>0</v>
      </c>
    </row>
    <row r="6" spans="1:7" x14ac:dyDescent="0.2">
      <c r="A6" s="4">
        <v>102</v>
      </c>
      <c r="B6" s="4">
        <v>0</v>
      </c>
      <c r="C6" s="4">
        <v>0</v>
      </c>
      <c r="D6" s="4">
        <v>0</v>
      </c>
      <c r="E6" s="4">
        <v>0</v>
      </c>
      <c r="F6" s="4">
        <v>0</v>
      </c>
      <c r="G6" s="4">
        <v>0</v>
      </c>
    </row>
    <row r="7" spans="1:7" x14ac:dyDescent="0.2">
      <c r="A7" s="4">
        <v>103</v>
      </c>
      <c r="B7" s="4">
        <v>0</v>
      </c>
      <c r="C7" s="4">
        <v>0</v>
      </c>
      <c r="D7" s="4">
        <v>0</v>
      </c>
      <c r="E7" s="4">
        <v>0</v>
      </c>
      <c r="F7" s="4">
        <v>0</v>
      </c>
      <c r="G7" s="4">
        <v>0</v>
      </c>
    </row>
    <row r="8" spans="1:7" x14ac:dyDescent="0.2">
      <c r="A8" s="4">
        <v>201</v>
      </c>
      <c r="B8" s="4">
        <v>0</v>
      </c>
      <c r="C8" s="4">
        <v>0</v>
      </c>
      <c r="D8" s="4">
        <v>0</v>
      </c>
      <c r="E8" s="4">
        <v>0</v>
      </c>
      <c r="F8" s="4">
        <v>0</v>
      </c>
      <c r="G8" s="4">
        <v>0</v>
      </c>
    </row>
    <row r="9" spans="1:7" x14ac:dyDescent="0.2">
      <c r="A9" s="4">
        <v>202</v>
      </c>
      <c r="B9" s="4">
        <v>0</v>
      </c>
      <c r="C9" s="4">
        <v>0</v>
      </c>
      <c r="D9" s="4">
        <v>0</v>
      </c>
      <c r="E9" s="4">
        <v>0</v>
      </c>
      <c r="F9" s="4">
        <v>0</v>
      </c>
      <c r="G9" s="4">
        <v>0</v>
      </c>
    </row>
    <row r="10" spans="1:7" x14ac:dyDescent="0.2">
      <c r="A10" s="4">
        <v>203</v>
      </c>
      <c r="B10" s="4">
        <v>0</v>
      </c>
      <c r="C10" s="4">
        <v>0</v>
      </c>
      <c r="D10" s="4">
        <v>0</v>
      </c>
      <c r="E10" s="4">
        <v>0</v>
      </c>
      <c r="F10" s="4">
        <v>0</v>
      </c>
      <c r="G10" s="4">
        <v>0</v>
      </c>
    </row>
    <row r="11" spans="1:7" x14ac:dyDescent="0.2">
      <c r="A11" s="4">
        <v>301</v>
      </c>
      <c r="B11" s="4">
        <v>0</v>
      </c>
      <c r="C11" s="4">
        <v>0</v>
      </c>
      <c r="D11" s="4">
        <v>0</v>
      </c>
      <c r="E11" s="4">
        <v>0</v>
      </c>
      <c r="F11" s="4">
        <v>0</v>
      </c>
      <c r="G11" s="4">
        <v>0</v>
      </c>
    </row>
    <row r="12" spans="1:7" x14ac:dyDescent="0.2">
      <c r="A12" s="4">
        <v>302</v>
      </c>
      <c r="B12" s="4">
        <v>0</v>
      </c>
      <c r="C12" s="4">
        <v>0</v>
      </c>
      <c r="D12" s="4">
        <v>0</v>
      </c>
      <c r="E12" s="4">
        <v>0</v>
      </c>
      <c r="F12" s="4">
        <v>0</v>
      </c>
      <c r="G12" s="4">
        <v>0</v>
      </c>
    </row>
    <row r="13" spans="1:7" x14ac:dyDescent="0.2">
      <c r="A13" s="4">
        <v>303</v>
      </c>
      <c r="B13" s="4">
        <v>0</v>
      </c>
      <c r="C13" s="4">
        <v>0</v>
      </c>
      <c r="D13" s="4">
        <v>0</v>
      </c>
      <c r="E13" s="4">
        <v>0</v>
      </c>
      <c r="F13" s="4">
        <v>0</v>
      </c>
      <c r="G13" s="4">
        <v>0</v>
      </c>
    </row>
    <row r="14" spans="1:7" x14ac:dyDescent="0.2">
      <c r="A14" s="4">
        <v>401</v>
      </c>
      <c r="B14" s="4">
        <v>0</v>
      </c>
      <c r="C14" s="4">
        <v>0</v>
      </c>
      <c r="D14" s="4">
        <v>0</v>
      </c>
      <c r="E14" s="4">
        <v>0</v>
      </c>
      <c r="F14" s="4">
        <v>0</v>
      </c>
      <c r="G14" s="4">
        <v>0</v>
      </c>
    </row>
    <row r="15" spans="1:7" x14ac:dyDescent="0.2">
      <c r="A15" s="4">
        <v>402</v>
      </c>
      <c r="B15" s="4">
        <v>0</v>
      </c>
      <c r="C15" s="4">
        <v>0</v>
      </c>
      <c r="D15" s="4">
        <v>0</v>
      </c>
      <c r="E15" s="4">
        <v>0</v>
      </c>
      <c r="F15" s="4">
        <v>0</v>
      </c>
      <c r="G15" s="4">
        <v>0</v>
      </c>
    </row>
    <row r="16" spans="1:7" x14ac:dyDescent="0.2">
      <c r="A16" s="4">
        <v>403</v>
      </c>
      <c r="B16" s="4">
        <v>0</v>
      </c>
      <c r="C16" s="4">
        <v>0</v>
      </c>
      <c r="D16" s="4">
        <v>0</v>
      </c>
      <c r="E16" s="4">
        <v>0</v>
      </c>
      <c r="F16" s="4">
        <v>0</v>
      </c>
      <c r="G16" s="4">
        <v>0</v>
      </c>
    </row>
    <row r="20" spans="1:2" x14ac:dyDescent="0.2">
      <c r="A20" t="s">
        <v>70</v>
      </c>
      <c r="B20" t="s">
        <v>72</v>
      </c>
    </row>
    <row r="21" spans="1:2" x14ac:dyDescent="0.2">
      <c r="B21" t="s">
        <v>159</v>
      </c>
    </row>
  </sheetData>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workbookViewId="0">
      <selection activeCell="M9" sqref="M9"/>
    </sheetView>
  </sheetViews>
  <sheetFormatPr baseColWidth="10" defaultColWidth="8.83203125" defaultRowHeight="15" x14ac:dyDescent="0.2"/>
  <sheetData>
    <row r="1" spans="1:11" x14ac:dyDescent="0.2">
      <c r="A1" t="s">
        <v>85</v>
      </c>
    </row>
    <row r="2" spans="1:11" x14ac:dyDescent="0.2">
      <c r="A2" t="s">
        <v>69</v>
      </c>
      <c r="B2" t="s">
        <v>71</v>
      </c>
    </row>
    <row r="3" spans="1:11" x14ac:dyDescent="0.2">
      <c r="C3" t="s">
        <v>426</v>
      </c>
      <c r="I3" t="s">
        <v>427</v>
      </c>
    </row>
    <row r="4" spans="1:11" x14ac:dyDescent="0.2">
      <c r="A4" s="4" t="s">
        <v>21</v>
      </c>
      <c r="B4" s="4" t="s">
        <v>160</v>
      </c>
      <c r="C4" s="4" t="s">
        <v>161</v>
      </c>
      <c r="D4" s="4" t="s">
        <v>362</v>
      </c>
      <c r="E4" s="4" t="s">
        <v>94</v>
      </c>
      <c r="G4" s="4" t="s">
        <v>21</v>
      </c>
      <c r="H4" s="4" t="s">
        <v>160</v>
      </c>
      <c r="I4" s="4" t="s">
        <v>161</v>
      </c>
      <c r="J4" s="4" t="s">
        <v>362</v>
      </c>
      <c r="K4" s="4" t="s">
        <v>94</v>
      </c>
    </row>
    <row r="5" spans="1:11" x14ac:dyDescent="0.2">
      <c r="A5" s="4">
        <v>101</v>
      </c>
      <c r="B5" s="4">
        <v>1</v>
      </c>
      <c r="C5" s="4">
        <v>3</v>
      </c>
      <c r="D5" s="4">
        <v>5</v>
      </c>
      <c r="E5" s="4" t="s">
        <v>4</v>
      </c>
      <c r="G5" s="4">
        <v>101</v>
      </c>
      <c r="H5" s="4">
        <v>1</v>
      </c>
      <c r="I5" s="4">
        <v>1</v>
      </c>
      <c r="J5" s="4">
        <v>3</v>
      </c>
      <c r="K5" s="4" t="s">
        <v>4</v>
      </c>
    </row>
    <row r="6" spans="1:11" x14ac:dyDescent="0.2">
      <c r="A6" s="4">
        <v>102</v>
      </c>
      <c r="B6" s="4">
        <v>1</v>
      </c>
      <c r="C6" s="4">
        <v>2</v>
      </c>
      <c r="D6" s="4">
        <v>6</v>
      </c>
      <c r="E6" s="4" t="s">
        <v>1</v>
      </c>
      <c r="G6" s="4">
        <v>102</v>
      </c>
      <c r="H6" s="4">
        <v>1</v>
      </c>
      <c r="I6" s="4">
        <v>3</v>
      </c>
      <c r="J6" s="4">
        <v>5</v>
      </c>
      <c r="K6" s="4" t="s">
        <v>1</v>
      </c>
    </row>
    <row r="7" spans="1:11" x14ac:dyDescent="0.2">
      <c r="A7" s="4">
        <v>103</v>
      </c>
      <c r="B7" s="4">
        <v>1</v>
      </c>
      <c r="C7" s="4">
        <v>3</v>
      </c>
      <c r="D7" s="4">
        <v>5</v>
      </c>
      <c r="E7" s="4" t="s">
        <v>0</v>
      </c>
      <c r="G7" s="4">
        <v>103</v>
      </c>
      <c r="H7" s="4">
        <v>1</v>
      </c>
      <c r="I7" s="4">
        <v>3</v>
      </c>
      <c r="J7" s="4">
        <v>4</v>
      </c>
      <c r="K7" s="4" t="s">
        <v>0</v>
      </c>
    </row>
    <row r="8" spans="1:11" x14ac:dyDescent="0.2">
      <c r="A8" s="4">
        <v>201</v>
      </c>
      <c r="B8" s="4">
        <v>1</v>
      </c>
      <c r="C8" s="4">
        <v>3</v>
      </c>
      <c r="D8" s="4">
        <v>5</v>
      </c>
      <c r="E8" s="4" t="s">
        <v>1</v>
      </c>
      <c r="G8" s="4">
        <v>201</v>
      </c>
      <c r="H8" s="4">
        <v>1</v>
      </c>
      <c r="I8" s="4">
        <v>3</v>
      </c>
      <c r="J8" s="4">
        <v>4</v>
      </c>
      <c r="K8" s="4" t="s">
        <v>1</v>
      </c>
    </row>
    <row r="9" spans="1:11" x14ac:dyDescent="0.2">
      <c r="A9" s="4">
        <v>202</v>
      </c>
      <c r="B9" s="4">
        <v>1</v>
      </c>
      <c r="C9" s="4">
        <v>2</v>
      </c>
      <c r="D9" s="4">
        <v>3</v>
      </c>
      <c r="E9" s="4" t="s">
        <v>423</v>
      </c>
      <c r="G9" s="4">
        <v>202</v>
      </c>
      <c r="H9" s="4">
        <v>1</v>
      </c>
      <c r="I9" s="4">
        <v>2</v>
      </c>
      <c r="J9" s="4">
        <v>3</v>
      </c>
      <c r="K9" s="4" t="s">
        <v>423</v>
      </c>
    </row>
    <row r="10" spans="1:11" x14ac:dyDescent="0.2">
      <c r="A10" s="4">
        <v>203</v>
      </c>
      <c r="B10" s="4">
        <v>1</v>
      </c>
      <c r="C10" s="4">
        <v>2</v>
      </c>
      <c r="D10" s="4">
        <v>2</v>
      </c>
      <c r="E10" s="4" t="s">
        <v>4</v>
      </c>
      <c r="G10" s="4">
        <v>203</v>
      </c>
      <c r="H10" s="4">
        <v>1</v>
      </c>
      <c r="I10" s="4">
        <v>1</v>
      </c>
      <c r="J10" s="4">
        <v>2</v>
      </c>
      <c r="K10" s="4" t="s">
        <v>4</v>
      </c>
    </row>
    <row r="11" spans="1:11" x14ac:dyDescent="0.2">
      <c r="A11" s="4">
        <v>301</v>
      </c>
      <c r="B11" s="4">
        <v>1</v>
      </c>
      <c r="C11" s="4">
        <v>2</v>
      </c>
      <c r="D11" s="4">
        <v>3</v>
      </c>
      <c r="E11" s="4" t="s">
        <v>423</v>
      </c>
      <c r="G11" s="4">
        <v>301</v>
      </c>
      <c r="H11" s="4">
        <v>1</v>
      </c>
      <c r="I11" s="4">
        <v>2</v>
      </c>
      <c r="J11" s="4">
        <v>3</v>
      </c>
      <c r="K11" s="4" t="s">
        <v>423</v>
      </c>
    </row>
    <row r="12" spans="1:11" x14ac:dyDescent="0.2">
      <c r="A12" s="4">
        <v>302</v>
      </c>
      <c r="B12" s="4">
        <v>1</v>
      </c>
      <c r="C12" s="4">
        <v>3</v>
      </c>
      <c r="D12" s="4">
        <v>4</v>
      </c>
      <c r="E12" s="4" t="s">
        <v>424</v>
      </c>
      <c r="G12" s="4">
        <v>302</v>
      </c>
      <c r="H12" s="4">
        <v>1</v>
      </c>
      <c r="I12" s="4">
        <v>2</v>
      </c>
      <c r="J12" s="4">
        <v>3</v>
      </c>
      <c r="K12" s="4" t="s">
        <v>424</v>
      </c>
    </row>
    <row r="13" spans="1:11" x14ac:dyDescent="0.2">
      <c r="A13" s="4">
        <v>303</v>
      </c>
      <c r="B13" s="4">
        <v>1</v>
      </c>
      <c r="C13" s="4">
        <v>4</v>
      </c>
      <c r="D13" s="4">
        <v>5</v>
      </c>
      <c r="E13" s="4" t="s">
        <v>1</v>
      </c>
      <c r="G13" s="4">
        <v>303</v>
      </c>
      <c r="H13" s="4">
        <v>1</v>
      </c>
      <c r="I13" s="4">
        <v>3</v>
      </c>
      <c r="J13" s="4">
        <v>4</v>
      </c>
      <c r="K13" s="4" t="s">
        <v>1</v>
      </c>
    </row>
    <row r="14" spans="1:11" x14ac:dyDescent="0.2">
      <c r="A14" s="4">
        <v>401</v>
      </c>
      <c r="B14" s="4">
        <v>1</v>
      </c>
      <c r="C14" s="4">
        <v>2</v>
      </c>
      <c r="D14" s="4">
        <v>2</v>
      </c>
      <c r="E14" s="4" t="s">
        <v>424</v>
      </c>
      <c r="G14" s="4">
        <v>401</v>
      </c>
      <c r="H14" s="4">
        <v>1</v>
      </c>
      <c r="I14" s="4">
        <v>2</v>
      </c>
      <c r="J14" s="4">
        <v>2</v>
      </c>
      <c r="K14" s="4" t="s">
        <v>424</v>
      </c>
    </row>
    <row r="15" spans="1:11" x14ac:dyDescent="0.2">
      <c r="A15" s="4">
        <v>402</v>
      </c>
      <c r="B15" s="4">
        <v>1</v>
      </c>
      <c r="C15" s="4">
        <v>4</v>
      </c>
      <c r="D15" s="4">
        <v>5</v>
      </c>
      <c r="E15" s="4" t="s">
        <v>425</v>
      </c>
      <c r="G15" s="4">
        <v>402</v>
      </c>
      <c r="H15" s="4">
        <v>1</v>
      </c>
      <c r="I15" s="4">
        <v>4</v>
      </c>
      <c r="J15" s="4">
        <v>5</v>
      </c>
      <c r="K15" s="4" t="s">
        <v>425</v>
      </c>
    </row>
    <row r="16" spans="1:11" x14ac:dyDescent="0.2">
      <c r="A16" s="4">
        <v>403</v>
      </c>
      <c r="B16" s="4">
        <v>1</v>
      </c>
      <c r="C16" s="4">
        <v>3</v>
      </c>
      <c r="D16" s="4">
        <v>3</v>
      </c>
      <c r="E16" s="4" t="s">
        <v>423</v>
      </c>
      <c r="G16" s="4">
        <v>403</v>
      </c>
      <c r="H16" s="4">
        <v>1</v>
      </c>
      <c r="I16" s="4">
        <v>2</v>
      </c>
      <c r="J16" s="4">
        <v>3</v>
      </c>
      <c r="K16" s="4" t="s">
        <v>423</v>
      </c>
    </row>
    <row r="19" spans="1:2" x14ac:dyDescent="0.2">
      <c r="A19" t="s">
        <v>70</v>
      </c>
      <c r="B19" s="10" t="s">
        <v>86</v>
      </c>
    </row>
  </sheetData>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C2" sqref="C2"/>
    </sheetView>
  </sheetViews>
  <sheetFormatPr baseColWidth="10" defaultColWidth="8.83203125" defaultRowHeight="15" x14ac:dyDescent="0.2"/>
  <sheetData/>
  <phoneticPr fontId="5"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49"/>
  <sheetViews>
    <sheetView workbookViewId="0">
      <selection activeCell="H1" sqref="H1"/>
    </sheetView>
  </sheetViews>
  <sheetFormatPr baseColWidth="10" defaultColWidth="8.83203125" defaultRowHeight="15" x14ac:dyDescent="0.2"/>
  <cols>
    <col min="2" max="2" width="19.83203125" bestFit="1" customWidth="1"/>
    <col min="3" max="3" width="6.5" bestFit="1" customWidth="1"/>
    <col min="4" max="4" width="4.83203125" bestFit="1" customWidth="1"/>
    <col min="5" max="5" width="4.5" bestFit="1" customWidth="1"/>
    <col min="6" max="6" width="7" bestFit="1" customWidth="1"/>
    <col min="7" max="7" width="4.5" bestFit="1" customWidth="1"/>
    <col min="8" max="8" width="9.83203125" bestFit="1" customWidth="1"/>
    <col min="9" max="9" width="11" bestFit="1" customWidth="1"/>
    <col min="10" max="10" width="16.6640625" bestFit="1" customWidth="1"/>
    <col min="12" max="12" width="7" bestFit="1" customWidth="1"/>
    <col min="13" max="13" width="4.5" bestFit="1" customWidth="1"/>
    <col min="14" max="15" width="9" bestFit="1" customWidth="1"/>
    <col min="16" max="16" width="11.5" bestFit="1" customWidth="1"/>
    <col min="17" max="18" width="6" bestFit="1" customWidth="1"/>
  </cols>
  <sheetData>
    <row r="1" spans="2:19" x14ac:dyDescent="0.2">
      <c r="B1" t="s">
        <v>131</v>
      </c>
      <c r="C1" t="s">
        <v>132</v>
      </c>
      <c r="D1" t="s">
        <v>133</v>
      </c>
      <c r="E1" t="s">
        <v>139</v>
      </c>
      <c r="F1" t="s">
        <v>94</v>
      </c>
      <c r="G1" t="s">
        <v>140</v>
      </c>
      <c r="H1" t="s">
        <v>363</v>
      </c>
      <c r="I1" t="s">
        <v>364</v>
      </c>
      <c r="J1" t="s">
        <v>365</v>
      </c>
      <c r="L1" t="s">
        <v>94</v>
      </c>
      <c r="M1" t="s">
        <v>140</v>
      </c>
      <c r="N1" t="s">
        <v>134</v>
      </c>
      <c r="O1" t="s">
        <v>135</v>
      </c>
      <c r="P1" t="s">
        <v>136</v>
      </c>
      <c r="Q1" t="s">
        <v>142</v>
      </c>
      <c r="R1" t="s">
        <v>143</v>
      </c>
      <c r="S1" t="s">
        <v>422</v>
      </c>
    </row>
    <row r="2" spans="2:19" x14ac:dyDescent="0.2">
      <c r="B2" t="s">
        <v>366</v>
      </c>
      <c r="C2">
        <v>1</v>
      </c>
      <c r="D2">
        <v>1</v>
      </c>
      <c r="E2">
        <v>101</v>
      </c>
      <c r="F2" t="s">
        <v>4</v>
      </c>
      <c r="G2" t="s">
        <v>141</v>
      </c>
      <c r="H2">
        <v>7.0049999999999999</v>
      </c>
      <c r="I2">
        <v>10.4</v>
      </c>
      <c r="J2">
        <v>67.599999999999994</v>
      </c>
      <c r="L2" t="s">
        <v>4</v>
      </c>
      <c r="M2" t="s">
        <v>141</v>
      </c>
      <c r="N2">
        <f>AVERAGE(H2:H3,H22:H23,H30:H31,H38:H39)</f>
        <v>5.7406250000000005</v>
      </c>
      <c r="O2">
        <f>AVERAGE(I2:I3,I22:I23,I30:I31,I38:I39)</f>
        <v>10.135</v>
      </c>
      <c r="P2">
        <f>AVERAGE(J2:J3,J22:J23,J30:J31,J38:J39)</f>
        <v>64.525000000000006</v>
      </c>
      <c r="Q2">
        <f t="shared" ref="Q2:Q7" si="0">(N2*1000)*(10/$O$10)</f>
        <v>3487.6215066828677</v>
      </c>
      <c r="R2">
        <f>Q2*P11</f>
        <v>90.678159173754551</v>
      </c>
    </row>
    <row r="3" spans="2:19" x14ac:dyDescent="0.2">
      <c r="B3" t="s">
        <v>367</v>
      </c>
      <c r="C3">
        <v>1</v>
      </c>
      <c r="D3">
        <v>2</v>
      </c>
      <c r="E3">
        <v>101</v>
      </c>
      <c r="F3" t="s">
        <v>4</v>
      </c>
      <c r="G3" t="s">
        <v>141</v>
      </c>
      <c r="H3">
        <v>6.27</v>
      </c>
      <c r="I3">
        <v>9.84</v>
      </c>
      <c r="J3">
        <v>65</v>
      </c>
      <c r="L3" t="s">
        <v>4</v>
      </c>
      <c r="M3" t="s">
        <v>140</v>
      </c>
      <c r="N3">
        <f>AVERAGE(H4:H5,H24:H25,H32:H33,H40:H41)</f>
        <v>6.2264999999999997</v>
      </c>
      <c r="O3">
        <f>AVERAGE(I4:I5,I24:I25,I32:I33,I40:I41)</f>
        <v>11.012500000000001</v>
      </c>
      <c r="P3">
        <f>AVERAGE(J4:J5,J24:J25,J32:J33,J40:J41)</f>
        <v>63.9375</v>
      </c>
      <c r="Q3">
        <f t="shared" si="0"/>
        <v>3782.8068043742401</v>
      </c>
      <c r="R3">
        <f>Q3*P11</f>
        <v>98.352976913730231</v>
      </c>
      <c r="S3">
        <f>R3-R2</f>
        <v>7.6748177399756798</v>
      </c>
    </row>
    <row r="4" spans="2:19" x14ac:dyDescent="0.2">
      <c r="B4" t="s">
        <v>368</v>
      </c>
      <c r="C4">
        <v>1</v>
      </c>
      <c r="D4">
        <v>3</v>
      </c>
      <c r="E4">
        <v>101</v>
      </c>
      <c r="F4" t="s">
        <v>4</v>
      </c>
      <c r="G4" t="s">
        <v>140</v>
      </c>
      <c r="H4">
        <v>5.3150000000000004</v>
      </c>
      <c r="I4">
        <v>11.4</v>
      </c>
      <c r="J4">
        <v>65.400000000000006</v>
      </c>
      <c r="L4" t="s">
        <v>1</v>
      </c>
      <c r="M4" t="s">
        <v>141</v>
      </c>
      <c r="N4">
        <f>AVERAGE(H6:H7,H14:H15,H34:H35,H42:H43)</f>
        <v>7.1406249999999991</v>
      </c>
      <c r="O4">
        <f t="shared" ref="O4:P4" si="1">AVERAGE(I6:I7,I14:I15,I34:I35,I42:I43)</f>
        <v>9.067499999999999</v>
      </c>
      <c r="P4">
        <f t="shared" si="1"/>
        <v>43.699999999999996</v>
      </c>
      <c r="Q4">
        <f t="shared" si="0"/>
        <v>4338.1682867557702</v>
      </c>
      <c r="R4">
        <f>Q4*P12</f>
        <v>78.087029161603851</v>
      </c>
    </row>
    <row r="5" spans="2:19" x14ac:dyDescent="0.2">
      <c r="B5" t="s">
        <v>369</v>
      </c>
      <c r="C5">
        <v>1</v>
      </c>
      <c r="D5">
        <v>4</v>
      </c>
      <c r="E5">
        <v>101</v>
      </c>
      <c r="F5" t="s">
        <v>4</v>
      </c>
      <c r="G5" t="s">
        <v>140</v>
      </c>
      <c r="H5">
        <v>7.0049999999999999</v>
      </c>
      <c r="I5">
        <v>10.4</v>
      </c>
      <c r="J5">
        <v>63.7</v>
      </c>
      <c r="L5" t="s">
        <v>1</v>
      </c>
      <c r="M5" t="s">
        <v>140</v>
      </c>
      <c r="N5">
        <f>AVERAGE(H8:H9,H16:H17,H36:H37,H44:H45)</f>
        <v>7.69625</v>
      </c>
      <c r="O5">
        <f t="shared" ref="O5:P5" si="2">AVERAGE(I8:I9,I16:I17,I36:I37,I44:I45)</f>
        <v>10.813750000000001</v>
      </c>
      <c r="P5">
        <f t="shared" si="2"/>
        <v>51.85</v>
      </c>
      <c r="Q5">
        <f t="shared" si="0"/>
        <v>4675.7290400972051</v>
      </c>
      <c r="R5">
        <f>Q5*P12</f>
        <v>84.163122721749687</v>
      </c>
      <c r="S5">
        <f>R5-R4</f>
        <v>6.0760935601458357</v>
      </c>
    </row>
    <row r="6" spans="2:19" x14ac:dyDescent="0.2">
      <c r="B6" t="s">
        <v>370</v>
      </c>
      <c r="C6">
        <v>1</v>
      </c>
      <c r="D6">
        <v>5</v>
      </c>
      <c r="E6">
        <v>102</v>
      </c>
      <c r="F6" t="s">
        <v>1</v>
      </c>
      <c r="G6" t="s">
        <v>141</v>
      </c>
      <c r="H6">
        <v>6.86</v>
      </c>
      <c r="I6">
        <v>10.6</v>
      </c>
      <c r="J6">
        <v>53.4</v>
      </c>
      <c r="L6" t="s">
        <v>0</v>
      </c>
      <c r="M6" t="s">
        <v>141</v>
      </c>
      <c r="N6">
        <f>AVERAGE(H10:H11,H18:H19,H26:H27,H46:H47)</f>
        <v>4.0187499999999998</v>
      </c>
      <c r="O6">
        <f>AVERAGE(I6:I7,I26:I27,I34:I35,I42:I43)</f>
        <v>10.71125</v>
      </c>
      <c r="P6">
        <f>AVERAGE(J6:J7,J26:J27,J34:J35,J42:J43)</f>
        <v>47.012499999999996</v>
      </c>
      <c r="Q6">
        <f t="shared" si="0"/>
        <v>2441.5249088699875</v>
      </c>
      <c r="R6">
        <f>Q6*P13</f>
        <v>46.38897326852976</v>
      </c>
    </row>
    <row r="7" spans="2:19" x14ac:dyDescent="0.2">
      <c r="B7" t="s">
        <v>371</v>
      </c>
      <c r="C7">
        <v>1</v>
      </c>
      <c r="D7">
        <v>6</v>
      </c>
      <c r="E7">
        <v>102</v>
      </c>
      <c r="F7" t="s">
        <v>1</v>
      </c>
      <c r="G7" t="s">
        <v>141</v>
      </c>
      <c r="H7">
        <v>6.8449999999999998</v>
      </c>
      <c r="I7">
        <v>10.4</v>
      </c>
      <c r="J7">
        <v>50.8</v>
      </c>
      <c r="L7" t="s">
        <v>0</v>
      </c>
      <c r="M7" t="s">
        <v>140</v>
      </c>
      <c r="N7">
        <f>AVERAGE(H12:H13,H20:H21,H28:H29,H48:H49)</f>
        <v>4.6881250000000003</v>
      </c>
      <c r="O7">
        <f>AVERAGE(I8:I9,I28:I29,I36:I37,I44:I45)</f>
        <v>13.305000000000001</v>
      </c>
      <c r="P7">
        <f>AVERAGE(J8:J9,J28:J29,J36:J37,J44:J45)</f>
        <v>54.9375</v>
      </c>
      <c r="Q7">
        <f t="shared" si="0"/>
        <v>2848.192588092345</v>
      </c>
      <c r="R7">
        <f>Q7*P13</f>
        <v>54.115659173754551</v>
      </c>
      <c r="S7">
        <f>R7-R6</f>
        <v>7.7266859052247909</v>
      </c>
    </row>
    <row r="8" spans="2:19" x14ac:dyDescent="0.2">
      <c r="B8" t="s">
        <v>372</v>
      </c>
      <c r="C8">
        <v>1</v>
      </c>
      <c r="D8">
        <v>7</v>
      </c>
      <c r="E8">
        <v>102</v>
      </c>
      <c r="F8" t="s">
        <v>1</v>
      </c>
      <c r="G8" t="s">
        <v>140</v>
      </c>
      <c r="H8">
        <v>7.86</v>
      </c>
      <c r="I8">
        <v>13.3</v>
      </c>
      <c r="J8">
        <v>51</v>
      </c>
    </row>
    <row r="9" spans="2:19" x14ac:dyDescent="0.2">
      <c r="B9" t="s">
        <v>373</v>
      </c>
      <c r="C9">
        <v>1</v>
      </c>
      <c r="D9">
        <v>8</v>
      </c>
      <c r="E9">
        <v>102</v>
      </c>
      <c r="F9" t="s">
        <v>1</v>
      </c>
      <c r="G9" t="s">
        <v>140</v>
      </c>
      <c r="H9">
        <v>7.9450000000000003</v>
      </c>
      <c r="I9">
        <v>11.5</v>
      </c>
      <c r="J9">
        <v>50</v>
      </c>
    </row>
    <row r="10" spans="2:19" x14ac:dyDescent="0.2">
      <c r="B10" t="s">
        <v>374</v>
      </c>
      <c r="C10">
        <v>1</v>
      </c>
      <c r="D10">
        <v>9</v>
      </c>
      <c r="E10">
        <v>103</v>
      </c>
      <c r="F10" t="s">
        <v>0</v>
      </c>
      <c r="G10" t="s">
        <v>141</v>
      </c>
      <c r="H10">
        <v>4.1349999999999998</v>
      </c>
      <c r="I10">
        <v>18</v>
      </c>
      <c r="J10">
        <v>60.6</v>
      </c>
      <c r="N10" t="s">
        <v>144</v>
      </c>
      <c r="O10">
        <v>16.46</v>
      </c>
      <c r="P10" t="s">
        <v>145</v>
      </c>
    </row>
    <row r="11" spans="2:19" x14ac:dyDescent="0.2">
      <c r="B11" t="s">
        <v>375</v>
      </c>
      <c r="C11">
        <v>1</v>
      </c>
      <c r="D11">
        <v>10</v>
      </c>
      <c r="E11">
        <v>103</v>
      </c>
      <c r="F11" t="s">
        <v>0</v>
      </c>
      <c r="G11" t="s">
        <v>141</v>
      </c>
      <c r="H11">
        <v>3.8250000000000002</v>
      </c>
      <c r="I11">
        <v>17.600000000000001</v>
      </c>
      <c r="J11">
        <v>63.4</v>
      </c>
      <c r="M11" t="s">
        <v>146</v>
      </c>
      <c r="P11">
        <v>2.5999999999999999E-2</v>
      </c>
    </row>
    <row r="12" spans="2:19" x14ac:dyDescent="0.2">
      <c r="B12" t="s">
        <v>376</v>
      </c>
      <c r="C12">
        <v>1</v>
      </c>
      <c r="D12">
        <v>11</v>
      </c>
      <c r="E12">
        <v>103</v>
      </c>
      <c r="F12" t="s">
        <v>0</v>
      </c>
      <c r="G12" t="s">
        <v>140</v>
      </c>
      <c r="H12">
        <v>4.3650000000000002</v>
      </c>
      <c r="I12">
        <v>21.3</v>
      </c>
      <c r="J12">
        <v>62.7</v>
      </c>
      <c r="M12" t="s">
        <v>147</v>
      </c>
      <c r="P12">
        <v>1.7999999999999999E-2</v>
      </c>
    </row>
    <row r="13" spans="2:19" x14ac:dyDescent="0.2">
      <c r="B13" t="s">
        <v>377</v>
      </c>
      <c r="C13">
        <v>1</v>
      </c>
      <c r="D13">
        <v>12</v>
      </c>
      <c r="E13">
        <v>103</v>
      </c>
      <c r="F13" t="s">
        <v>0</v>
      </c>
      <c r="G13" t="s">
        <v>140</v>
      </c>
      <c r="H13">
        <v>4.2649999999999997</v>
      </c>
      <c r="I13">
        <v>18.5</v>
      </c>
      <c r="J13">
        <v>60.6</v>
      </c>
      <c r="M13" t="s">
        <v>148</v>
      </c>
      <c r="P13">
        <v>1.9E-2</v>
      </c>
    </row>
    <row r="14" spans="2:19" x14ac:dyDescent="0.2">
      <c r="B14" t="s">
        <v>378</v>
      </c>
      <c r="C14">
        <v>2</v>
      </c>
      <c r="D14">
        <v>1</v>
      </c>
      <c r="E14">
        <v>201</v>
      </c>
      <c r="F14" t="s">
        <v>1</v>
      </c>
      <c r="G14" t="s">
        <v>141</v>
      </c>
      <c r="H14">
        <v>7.1950000000000003</v>
      </c>
      <c r="I14">
        <v>9.4499999999999993</v>
      </c>
      <c r="J14">
        <v>53.9</v>
      </c>
    </row>
    <row r="15" spans="2:19" x14ac:dyDescent="0.2">
      <c r="B15" t="s">
        <v>379</v>
      </c>
      <c r="C15">
        <v>2</v>
      </c>
      <c r="D15">
        <v>2</v>
      </c>
      <c r="E15">
        <v>201</v>
      </c>
      <c r="F15" t="s">
        <v>1</v>
      </c>
      <c r="G15" t="s">
        <v>141</v>
      </c>
      <c r="H15">
        <v>7.0949999999999998</v>
      </c>
      <c r="I15">
        <v>10.199999999999999</v>
      </c>
      <c r="J15">
        <v>53.3</v>
      </c>
    </row>
    <row r="16" spans="2:19" x14ac:dyDescent="0.2">
      <c r="B16" t="s">
        <v>380</v>
      </c>
      <c r="C16">
        <v>2</v>
      </c>
      <c r="D16">
        <v>3</v>
      </c>
      <c r="E16">
        <v>201</v>
      </c>
      <c r="F16" t="s">
        <v>1</v>
      </c>
      <c r="G16" t="s">
        <v>140</v>
      </c>
      <c r="H16">
        <v>7.63</v>
      </c>
      <c r="I16">
        <v>9.5299999999999994</v>
      </c>
      <c r="J16">
        <v>52.1</v>
      </c>
    </row>
    <row r="17" spans="2:10" x14ac:dyDescent="0.2">
      <c r="B17" t="s">
        <v>381</v>
      </c>
      <c r="C17">
        <v>2</v>
      </c>
      <c r="D17">
        <v>4</v>
      </c>
      <c r="E17">
        <v>201</v>
      </c>
      <c r="F17" t="s">
        <v>1</v>
      </c>
      <c r="G17" t="s">
        <v>140</v>
      </c>
      <c r="H17">
        <v>7.73</v>
      </c>
      <c r="I17">
        <v>9.94</v>
      </c>
      <c r="J17">
        <v>53.7</v>
      </c>
    </row>
    <row r="18" spans="2:10" x14ac:dyDescent="0.2">
      <c r="B18" t="s">
        <v>382</v>
      </c>
      <c r="C18">
        <v>2</v>
      </c>
      <c r="D18">
        <v>5</v>
      </c>
      <c r="E18">
        <v>202</v>
      </c>
      <c r="F18" t="s">
        <v>0</v>
      </c>
      <c r="G18" t="s">
        <v>141</v>
      </c>
      <c r="H18">
        <v>5.4749999999999996</v>
      </c>
      <c r="I18">
        <v>8.27</v>
      </c>
      <c r="J18">
        <v>56.3</v>
      </c>
    </row>
    <row r="19" spans="2:10" x14ac:dyDescent="0.2">
      <c r="B19" t="s">
        <v>383</v>
      </c>
      <c r="C19">
        <v>2</v>
      </c>
      <c r="D19">
        <v>6</v>
      </c>
      <c r="E19">
        <v>202</v>
      </c>
      <c r="F19" t="s">
        <v>0</v>
      </c>
      <c r="G19" t="s">
        <v>141</v>
      </c>
      <c r="H19">
        <v>5.16</v>
      </c>
      <c r="I19">
        <v>16.399999999999999</v>
      </c>
      <c r="J19">
        <v>59.9</v>
      </c>
    </row>
    <row r="20" spans="2:10" x14ac:dyDescent="0.2">
      <c r="B20" t="s">
        <v>384</v>
      </c>
      <c r="C20">
        <v>2</v>
      </c>
      <c r="D20">
        <v>7</v>
      </c>
      <c r="E20">
        <v>202</v>
      </c>
      <c r="F20" t="s">
        <v>0</v>
      </c>
      <c r="G20" t="s">
        <v>140</v>
      </c>
      <c r="H20">
        <v>5.085</v>
      </c>
      <c r="I20">
        <v>12.8</v>
      </c>
      <c r="J20">
        <v>64</v>
      </c>
    </row>
    <row r="21" spans="2:10" x14ac:dyDescent="0.2">
      <c r="B21" t="s">
        <v>385</v>
      </c>
      <c r="C21">
        <v>2</v>
      </c>
      <c r="D21">
        <v>8</v>
      </c>
      <c r="E21">
        <v>202</v>
      </c>
      <c r="F21" t="s">
        <v>0</v>
      </c>
      <c r="G21" t="s">
        <v>140</v>
      </c>
      <c r="H21">
        <v>5.68</v>
      </c>
      <c r="I21">
        <v>15.6</v>
      </c>
      <c r="J21">
        <v>55.3</v>
      </c>
    </row>
    <row r="22" spans="2:10" x14ac:dyDescent="0.2">
      <c r="B22" t="s">
        <v>386</v>
      </c>
      <c r="C22">
        <v>2</v>
      </c>
      <c r="D22">
        <v>9</v>
      </c>
      <c r="E22">
        <v>203</v>
      </c>
      <c r="F22" t="s">
        <v>4</v>
      </c>
      <c r="G22" t="s">
        <v>141</v>
      </c>
      <c r="H22">
        <v>5.54</v>
      </c>
      <c r="I22">
        <v>9.57</v>
      </c>
      <c r="J22">
        <v>61.1</v>
      </c>
    </row>
    <row r="23" spans="2:10" x14ac:dyDescent="0.2">
      <c r="B23" t="s">
        <v>387</v>
      </c>
      <c r="C23">
        <v>2</v>
      </c>
      <c r="D23">
        <v>10</v>
      </c>
      <c r="E23">
        <v>203</v>
      </c>
      <c r="F23" t="s">
        <v>4</v>
      </c>
      <c r="G23" t="s">
        <v>141</v>
      </c>
      <c r="H23">
        <v>5.0149999999999997</v>
      </c>
      <c r="I23">
        <v>10.7</v>
      </c>
      <c r="J23">
        <v>61.3</v>
      </c>
    </row>
    <row r="24" spans="2:10" x14ac:dyDescent="0.2">
      <c r="B24" t="s">
        <v>388</v>
      </c>
      <c r="C24">
        <v>2</v>
      </c>
      <c r="D24">
        <v>11</v>
      </c>
      <c r="E24">
        <v>203</v>
      </c>
      <c r="F24" t="s">
        <v>4</v>
      </c>
      <c r="G24" t="s">
        <v>140</v>
      </c>
      <c r="H24">
        <v>5.46</v>
      </c>
      <c r="I24">
        <v>10.8</v>
      </c>
      <c r="J24">
        <v>62.5</v>
      </c>
    </row>
    <row r="25" spans="2:10" x14ac:dyDescent="0.2">
      <c r="B25" t="s">
        <v>389</v>
      </c>
      <c r="C25">
        <v>2</v>
      </c>
      <c r="D25">
        <v>12</v>
      </c>
      <c r="E25">
        <v>203</v>
      </c>
      <c r="F25" t="s">
        <v>4</v>
      </c>
      <c r="G25" t="s">
        <v>140</v>
      </c>
      <c r="H25">
        <v>5.8120000000000003</v>
      </c>
      <c r="I25">
        <v>10.8</v>
      </c>
      <c r="J25">
        <v>64.400000000000006</v>
      </c>
    </row>
    <row r="26" spans="2:10" x14ac:dyDescent="0.2">
      <c r="B26" t="s">
        <v>390</v>
      </c>
      <c r="C26">
        <v>3</v>
      </c>
      <c r="D26">
        <v>1</v>
      </c>
      <c r="E26">
        <v>301</v>
      </c>
      <c r="F26" t="s">
        <v>0</v>
      </c>
      <c r="G26" t="s">
        <v>141</v>
      </c>
      <c r="H26">
        <v>3.83</v>
      </c>
      <c r="I26">
        <v>15.5</v>
      </c>
      <c r="J26">
        <v>67.099999999999994</v>
      </c>
    </row>
    <row r="27" spans="2:10" x14ac:dyDescent="0.2">
      <c r="B27" t="s">
        <v>391</v>
      </c>
      <c r="C27">
        <v>3</v>
      </c>
      <c r="D27">
        <v>2</v>
      </c>
      <c r="E27">
        <v>301</v>
      </c>
      <c r="F27" t="s">
        <v>0</v>
      </c>
      <c r="G27" t="s">
        <v>141</v>
      </c>
      <c r="H27">
        <v>3.5</v>
      </c>
      <c r="I27">
        <v>17.3</v>
      </c>
      <c r="J27">
        <v>66.599999999999994</v>
      </c>
    </row>
    <row r="28" spans="2:10" x14ac:dyDescent="0.2">
      <c r="B28" t="s">
        <v>392</v>
      </c>
      <c r="C28">
        <v>3</v>
      </c>
      <c r="D28">
        <v>3</v>
      </c>
      <c r="E28">
        <v>301</v>
      </c>
      <c r="F28" t="s">
        <v>0</v>
      </c>
      <c r="G28" t="s">
        <v>140</v>
      </c>
      <c r="H28">
        <v>3.7549999999999999</v>
      </c>
      <c r="I28">
        <v>22.3</v>
      </c>
      <c r="J28">
        <v>65.400000000000006</v>
      </c>
    </row>
    <row r="29" spans="2:10" x14ac:dyDescent="0.2">
      <c r="B29" t="s">
        <v>393</v>
      </c>
      <c r="C29">
        <v>3</v>
      </c>
      <c r="D29">
        <v>4</v>
      </c>
      <c r="E29">
        <v>301</v>
      </c>
      <c r="F29" t="s">
        <v>0</v>
      </c>
      <c r="G29" t="s">
        <v>140</v>
      </c>
      <c r="H29">
        <v>4.2850000000000001</v>
      </c>
      <c r="I29">
        <v>17.100000000000001</v>
      </c>
      <c r="J29">
        <v>65.099999999999994</v>
      </c>
    </row>
    <row r="30" spans="2:10" x14ac:dyDescent="0.2">
      <c r="B30" t="s">
        <v>394</v>
      </c>
      <c r="C30">
        <v>3</v>
      </c>
      <c r="D30">
        <v>5</v>
      </c>
      <c r="E30">
        <v>302</v>
      </c>
      <c r="F30" t="s">
        <v>4</v>
      </c>
      <c r="G30" t="s">
        <v>141</v>
      </c>
      <c r="H30">
        <v>5.5</v>
      </c>
      <c r="I30">
        <v>6.97</v>
      </c>
      <c r="J30">
        <v>66.599999999999994</v>
      </c>
    </row>
    <row r="31" spans="2:10" x14ac:dyDescent="0.2">
      <c r="B31" t="s">
        <v>395</v>
      </c>
      <c r="C31">
        <v>3</v>
      </c>
      <c r="D31">
        <v>6</v>
      </c>
      <c r="E31">
        <v>302</v>
      </c>
      <c r="F31" t="s">
        <v>4</v>
      </c>
      <c r="G31" t="s">
        <v>141</v>
      </c>
      <c r="H31">
        <v>6.0449999999999999</v>
      </c>
      <c r="I31">
        <v>11</v>
      </c>
      <c r="J31">
        <v>62.9</v>
      </c>
    </row>
    <row r="32" spans="2:10" x14ac:dyDescent="0.2">
      <c r="B32" t="s">
        <v>396</v>
      </c>
      <c r="C32">
        <v>3</v>
      </c>
      <c r="D32">
        <v>7</v>
      </c>
      <c r="E32">
        <v>302</v>
      </c>
      <c r="F32" t="s">
        <v>4</v>
      </c>
      <c r="G32" t="s">
        <v>140</v>
      </c>
      <c r="H32">
        <v>7.1150000000000002</v>
      </c>
      <c r="I32">
        <v>11.1</v>
      </c>
      <c r="J32">
        <v>64.599999999999994</v>
      </c>
    </row>
    <row r="33" spans="2:10" x14ac:dyDescent="0.2">
      <c r="B33" t="s">
        <v>397</v>
      </c>
      <c r="C33">
        <v>3</v>
      </c>
      <c r="D33">
        <v>8</v>
      </c>
      <c r="E33">
        <v>302</v>
      </c>
      <c r="F33" t="s">
        <v>4</v>
      </c>
      <c r="G33" t="s">
        <v>140</v>
      </c>
      <c r="H33">
        <v>7.55</v>
      </c>
      <c r="I33">
        <v>11.1</v>
      </c>
      <c r="J33">
        <v>60.4</v>
      </c>
    </row>
    <row r="34" spans="2:10" x14ac:dyDescent="0.2">
      <c r="B34" t="s">
        <v>398</v>
      </c>
      <c r="C34">
        <v>3</v>
      </c>
      <c r="D34">
        <v>9</v>
      </c>
      <c r="E34">
        <v>303</v>
      </c>
      <c r="F34" t="s">
        <v>1</v>
      </c>
      <c r="G34" t="s">
        <v>141</v>
      </c>
      <c r="H34">
        <v>7.8849999999999998</v>
      </c>
      <c r="I34">
        <v>13.5</v>
      </c>
      <c r="J34">
        <v>42.5</v>
      </c>
    </row>
    <row r="35" spans="2:10" x14ac:dyDescent="0.2">
      <c r="B35" t="s">
        <v>399</v>
      </c>
      <c r="C35">
        <v>3</v>
      </c>
      <c r="D35">
        <v>10</v>
      </c>
      <c r="E35">
        <v>303</v>
      </c>
      <c r="F35" t="s">
        <v>1</v>
      </c>
      <c r="G35" t="s">
        <v>141</v>
      </c>
      <c r="H35">
        <v>7.335</v>
      </c>
      <c r="I35">
        <v>0</v>
      </c>
      <c r="J35">
        <v>0</v>
      </c>
    </row>
    <row r="36" spans="2:10" x14ac:dyDescent="0.2">
      <c r="B36" t="s">
        <v>400</v>
      </c>
      <c r="C36">
        <v>3</v>
      </c>
      <c r="D36">
        <v>11</v>
      </c>
      <c r="E36">
        <v>303</v>
      </c>
      <c r="F36" t="s">
        <v>1</v>
      </c>
      <c r="G36" t="s">
        <v>140</v>
      </c>
      <c r="H36">
        <v>7.9249999999999998</v>
      </c>
      <c r="I36">
        <v>10.199999999999999</v>
      </c>
      <c r="J36">
        <v>52.8</v>
      </c>
    </row>
    <row r="37" spans="2:10" x14ac:dyDescent="0.2">
      <c r="B37" t="s">
        <v>401</v>
      </c>
      <c r="C37">
        <v>3</v>
      </c>
      <c r="D37">
        <v>12</v>
      </c>
      <c r="E37">
        <v>303</v>
      </c>
      <c r="F37" t="s">
        <v>1</v>
      </c>
      <c r="G37" t="s">
        <v>140</v>
      </c>
      <c r="H37">
        <v>7.6449999999999996</v>
      </c>
      <c r="I37">
        <v>11.5</v>
      </c>
      <c r="J37">
        <v>52.4</v>
      </c>
    </row>
    <row r="38" spans="2:10" x14ac:dyDescent="0.2">
      <c r="B38" t="s">
        <v>402</v>
      </c>
      <c r="C38">
        <v>4</v>
      </c>
      <c r="D38">
        <v>1</v>
      </c>
      <c r="E38">
        <v>401</v>
      </c>
      <c r="F38" t="s">
        <v>4</v>
      </c>
      <c r="G38" t="s">
        <v>141</v>
      </c>
      <c r="H38">
        <v>5.0999999999999996</v>
      </c>
      <c r="I38">
        <v>10.3</v>
      </c>
      <c r="J38">
        <v>67</v>
      </c>
    </row>
    <row r="39" spans="2:10" x14ac:dyDescent="0.2">
      <c r="B39" t="s">
        <v>403</v>
      </c>
      <c r="C39">
        <v>4</v>
      </c>
      <c r="D39">
        <v>2</v>
      </c>
      <c r="E39">
        <v>401</v>
      </c>
      <c r="F39" t="s">
        <v>4</v>
      </c>
      <c r="G39" t="s">
        <v>141</v>
      </c>
      <c r="H39">
        <v>5.45</v>
      </c>
      <c r="I39">
        <v>12.3</v>
      </c>
      <c r="J39">
        <v>64.7</v>
      </c>
    </row>
    <row r="40" spans="2:10" x14ac:dyDescent="0.2">
      <c r="B40" t="s">
        <v>404</v>
      </c>
      <c r="C40">
        <v>4</v>
      </c>
      <c r="D40">
        <v>3</v>
      </c>
      <c r="E40">
        <v>401</v>
      </c>
      <c r="F40" t="s">
        <v>4</v>
      </c>
      <c r="G40" t="s">
        <v>140</v>
      </c>
      <c r="H40">
        <v>5.6950000000000003</v>
      </c>
      <c r="I40">
        <v>11.3</v>
      </c>
      <c r="J40">
        <v>65.8</v>
      </c>
    </row>
    <row r="41" spans="2:10" x14ac:dyDescent="0.2">
      <c r="B41" t="s">
        <v>405</v>
      </c>
      <c r="C41">
        <v>4</v>
      </c>
      <c r="D41">
        <v>4</v>
      </c>
      <c r="E41">
        <v>401</v>
      </c>
      <c r="F41" t="s">
        <v>4</v>
      </c>
      <c r="G41" t="s">
        <v>140</v>
      </c>
      <c r="H41">
        <v>5.86</v>
      </c>
      <c r="I41">
        <v>11.2</v>
      </c>
      <c r="J41">
        <v>64.7</v>
      </c>
    </row>
    <row r="42" spans="2:10" x14ac:dyDescent="0.2">
      <c r="B42" t="s">
        <v>406</v>
      </c>
      <c r="C42">
        <v>4</v>
      </c>
      <c r="D42">
        <v>5</v>
      </c>
      <c r="E42">
        <v>402</v>
      </c>
      <c r="F42" t="s">
        <v>1</v>
      </c>
      <c r="G42" t="s">
        <v>141</v>
      </c>
      <c r="H42">
        <v>6.7750000000000004</v>
      </c>
      <c r="I42">
        <v>7.89</v>
      </c>
      <c r="J42">
        <v>44.3</v>
      </c>
    </row>
    <row r="43" spans="2:10" x14ac:dyDescent="0.2">
      <c r="B43" t="s">
        <v>407</v>
      </c>
      <c r="C43">
        <v>4</v>
      </c>
      <c r="D43">
        <v>6</v>
      </c>
      <c r="E43">
        <v>402</v>
      </c>
      <c r="F43" t="s">
        <v>1</v>
      </c>
      <c r="G43" t="s">
        <v>141</v>
      </c>
      <c r="H43">
        <v>7.1349999999999998</v>
      </c>
      <c r="I43">
        <v>10.5</v>
      </c>
      <c r="J43">
        <v>51.4</v>
      </c>
    </row>
    <row r="44" spans="2:10" x14ac:dyDescent="0.2">
      <c r="B44" t="s">
        <v>408</v>
      </c>
      <c r="C44">
        <v>4</v>
      </c>
      <c r="D44">
        <v>7</v>
      </c>
      <c r="E44">
        <v>402</v>
      </c>
      <c r="F44" t="s">
        <v>1</v>
      </c>
      <c r="G44" t="s">
        <v>140</v>
      </c>
      <c r="H44">
        <v>7.4349999999999996</v>
      </c>
      <c r="I44">
        <v>10.7</v>
      </c>
      <c r="J44">
        <v>50.6</v>
      </c>
    </row>
    <row r="45" spans="2:10" x14ac:dyDescent="0.2">
      <c r="B45" t="s">
        <v>409</v>
      </c>
      <c r="C45">
        <v>4</v>
      </c>
      <c r="D45">
        <v>8</v>
      </c>
      <c r="E45">
        <v>402</v>
      </c>
      <c r="F45" t="s">
        <v>1</v>
      </c>
      <c r="G45" t="s">
        <v>140</v>
      </c>
      <c r="H45">
        <v>7.4</v>
      </c>
      <c r="I45">
        <v>9.84</v>
      </c>
      <c r="J45">
        <v>52.2</v>
      </c>
    </row>
    <row r="46" spans="2:10" x14ac:dyDescent="0.2">
      <c r="B46" t="s">
        <v>410</v>
      </c>
      <c r="C46">
        <v>4</v>
      </c>
      <c r="D46">
        <v>9</v>
      </c>
      <c r="E46">
        <v>403</v>
      </c>
      <c r="F46" t="s">
        <v>0</v>
      </c>
      <c r="G46" t="s">
        <v>141</v>
      </c>
      <c r="H46">
        <v>3.0350000000000001</v>
      </c>
      <c r="I46">
        <v>11</v>
      </c>
      <c r="J46">
        <v>52.4</v>
      </c>
    </row>
    <row r="47" spans="2:10" x14ac:dyDescent="0.2">
      <c r="B47" t="s">
        <v>411</v>
      </c>
      <c r="C47">
        <v>4</v>
      </c>
      <c r="D47">
        <v>10</v>
      </c>
      <c r="E47">
        <v>403</v>
      </c>
      <c r="F47" t="s">
        <v>0</v>
      </c>
      <c r="G47" t="s">
        <v>141</v>
      </c>
      <c r="H47">
        <v>3.19</v>
      </c>
      <c r="I47">
        <v>13.2</v>
      </c>
      <c r="J47">
        <v>61.7</v>
      </c>
    </row>
    <row r="48" spans="2:10" x14ac:dyDescent="0.2">
      <c r="B48" t="s">
        <v>412</v>
      </c>
      <c r="C48">
        <v>4</v>
      </c>
      <c r="D48">
        <v>11</v>
      </c>
      <c r="E48">
        <v>403</v>
      </c>
      <c r="F48" t="s">
        <v>0</v>
      </c>
      <c r="G48" t="s">
        <v>140</v>
      </c>
      <c r="H48">
        <v>4.875</v>
      </c>
      <c r="I48">
        <v>18.2</v>
      </c>
      <c r="J48">
        <v>62.4</v>
      </c>
    </row>
    <row r="49" spans="2:10" x14ac:dyDescent="0.2">
      <c r="B49" t="s">
        <v>413</v>
      </c>
      <c r="C49">
        <v>4</v>
      </c>
      <c r="D49">
        <v>12</v>
      </c>
      <c r="E49">
        <v>403</v>
      </c>
      <c r="F49" t="s">
        <v>0</v>
      </c>
      <c r="G49" t="s">
        <v>140</v>
      </c>
      <c r="H49">
        <v>5.1950000000000003</v>
      </c>
      <c r="I49">
        <v>15.7</v>
      </c>
      <c r="J49">
        <v>58.2</v>
      </c>
    </row>
  </sheetData>
  <sortState xmlns:xlrd2="http://schemas.microsoft.com/office/spreadsheetml/2017/richdata2" ref="B2:J46">
    <sortCondition ref="C2:C46"/>
  </sortState>
  <phoneticPr fontId="5" type="noConversion"/>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Protocol</vt:lpstr>
      <vt:lpstr>Weather</vt:lpstr>
      <vt:lpstr>Seeding Log</vt:lpstr>
      <vt:lpstr>Trial Comments</vt:lpstr>
      <vt:lpstr>Applications</vt:lpstr>
      <vt:lpstr>Phyto Ratings</vt:lpstr>
      <vt:lpstr>Lodging</vt:lpstr>
      <vt:lpstr>Soil Samples</vt:lpstr>
      <vt:lpstr>Yield</vt:lpstr>
      <vt:lpstr>Protein</vt:lpstr>
      <vt:lpstr>Oil Content</vt:lpstr>
      <vt:lpstr>2020 map</vt:lpstr>
      <vt:lpstr>2021 map</vt:lpstr>
      <vt:lpstr>2022 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Office User</cp:lastModifiedBy>
  <cp:lastPrinted>2023-01-30T20:35:56Z</cp:lastPrinted>
  <dcterms:created xsi:type="dcterms:W3CDTF">2020-02-27T20:34:04Z</dcterms:created>
  <dcterms:modified xsi:type="dcterms:W3CDTF">2023-02-09T17:59:45Z</dcterms:modified>
</cp:coreProperties>
</file>